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<sst xmlns="http://schemas.openxmlformats.org/spreadsheetml/2006/main" count="21" uniqueCount="21">
  <si>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PROTEIN REQUIREMENTS BASED ON WEIGHT AND ACTIVITY</t>
  </si>
  <si>
    <t>RDA=.8g/kg; Average=1.2g/kg; Min.athlete=1.5g/kg; Max.athlete=2.0g/kg; Upper limit=4g/kg</t>
  </si>
  <si>
    <t>RDA oz</t>
  </si>
  <si>
    <t>RDA lb</t>
  </si>
  <si>
    <t>Upper limit g</t>
  </si>
  <si>
    <t>Upper limit lb</t>
  </si>
  <si>
    <t>Athlete min rng g</t>
  </si>
  <si>
    <t>Athlete min rng lb</t>
  </si>
  <si>
    <t>Athlete max rng g</t>
  </si>
  <si>
    <t>Athlete max rng lb</t>
  </si>
  <si>
    <t>avg g</t>
  </si>
  <si>
    <t>avg oz</t>
  </si>
  <si>
    <t>avg lb</t>
  </si>
  <si>
    <t>RDA g</t>
  </si>
  <si>
    <t>Athlete min rng oz</t>
  </si>
  <si>
    <t>Athlete max rng oz</t>
  </si>
  <si>
    <t>Upper limit oz</t>
  </si>
  <si>
    <t>wt in lb</t>
  </si>
  <si>
    <t>wt in kg</t>
  </si>
  <si>
    <t xml:space="preserve">adapted from Essentials of Strength Training and Conditioning/NSCA:  Thomas R. Baechle, Roger Earle, editors. -- 2nd ed. </t>
  </si>
  <si>
    <t>Although table is listed as protein requirements, the actual value is those of amino acids.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</si>
</sst>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5" zoomScaleNormal="85" workbookViewId="0" topLeftCell="E27">
      <selection activeCell="I27" sqref="I27"/>
    </sheetView>
  </sheetViews>
  <sheetFormatPr defaultColWidth="9.140625" defaultRowHeight="12.75"/>
  <cols>
    <col min="10" max="11" width="10.28125" style="0" customWidth="1"/>
    <col min="13" max="13" width="10.57421875" style="0" customWidth="1"/>
    <col min="14" max="14" width="10.28125" style="0" customWidth="1"/>
    <col min="16" max="17" width="9.140625" style="1" customWidth="1"/>
  </cols>
  <sheetData>
    <row r="1" spans="1:17" s="3" customFormat="1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ht="13.5" thickBot="1"/>
    <row r="4" spans="1:18" s="2" customFormat="1" ht="31.5" customHeight="1" thickBot="1">
      <c r="A4" s="8" t="s">
        <v>17</v>
      </c>
      <c r="B4" s="5" t="s">
        <v>18</v>
      </c>
      <c r="C4" s="5" t="s">
        <v>13</v>
      </c>
      <c r="D4" s="9" t="s">
        <v>2</v>
      </c>
      <c r="E4" s="5" t="s">
        <v>3</v>
      </c>
      <c r="F4" s="5" t="s">
        <v>10</v>
      </c>
      <c r="G4" s="9" t="s">
        <v>11</v>
      </c>
      <c r="H4" s="5" t="s">
        <v>12</v>
      </c>
      <c r="I4" s="5" t="s">
        <v>6</v>
      </c>
      <c r="J4" s="9" t="s">
        <v>14</v>
      </c>
      <c r="K4" s="6" t="s">
        <v>7</v>
      </c>
      <c r="L4" s="6" t="s">
        <v>8</v>
      </c>
      <c r="M4" s="10" t="s">
        <v>15</v>
      </c>
      <c r="N4" s="5" t="s">
        <v>9</v>
      </c>
      <c r="O4" s="6" t="s">
        <v>4</v>
      </c>
      <c r="P4" s="11" t="s">
        <v>16</v>
      </c>
      <c r="Q4" s="7" t="s">
        <v>5</v>
      </c>
      <c r="R4" s="4"/>
    </row>
    <row r="5" spans="1:17" ht="12.75">
      <c r="A5" s="14">
        <v>100</v>
      </c>
      <c r="B5" s="15">
        <f>SUM(A5/2.2)</f>
        <v>45.45454545454545</v>
      </c>
      <c r="C5" s="15">
        <f>SUM(B5*0.8)</f>
        <v>36.36363636363637</v>
      </c>
      <c r="D5" s="16">
        <f>SUM(C5*0.0353)</f>
        <v>1.2836363636363637</v>
      </c>
      <c r="E5" s="15">
        <f>SUM(C5*0.00221)</f>
        <v>0.08036363636363637</v>
      </c>
      <c r="F5" s="15">
        <f>SUM(B5*1.2)</f>
        <v>54.54545454545454</v>
      </c>
      <c r="G5" s="16">
        <f>SUM(F5*0.0353)</f>
        <v>1.925454545454545</v>
      </c>
      <c r="H5" s="15">
        <f>SUM(F5*0.00221)</f>
        <v>0.12054545454545454</v>
      </c>
      <c r="I5" s="15">
        <f>SUM(B5*1.5)</f>
        <v>68.18181818181819</v>
      </c>
      <c r="J5" s="16">
        <f>SUM(I5*0.0353)</f>
        <v>2.4068181818181817</v>
      </c>
      <c r="K5" s="15">
        <f>SUM(I5*0.00221)</f>
        <v>0.1506818181818182</v>
      </c>
      <c r="L5" s="15">
        <f>SUM(B5*2)</f>
        <v>90.9090909090909</v>
      </c>
      <c r="M5" s="16">
        <f>SUM(L5*0.0353)</f>
        <v>3.209090909090909</v>
      </c>
      <c r="N5" s="15">
        <f>SUM(L5*0.00221)</f>
        <v>0.20090909090909093</v>
      </c>
      <c r="O5" s="15">
        <f>SUM(B5*4)</f>
        <v>181.8181818181818</v>
      </c>
      <c r="P5" s="16">
        <f>SUM(O5*0.0353)</f>
        <v>6.418181818181818</v>
      </c>
      <c r="Q5" s="15">
        <f>SUM(O5*0.00221)</f>
        <v>0.40181818181818185</v>
      </c>
    </row>
    <row r="6" spans="1:17" ht="12.75">
      <c r="A6" s="17">
        <v>105</v>
      </c>
      <c r="B6" s="18">
        <f>SUM(A6/2.2)</f>
        <v>47.72727272727273</v>
      </c>
      <c r="C6" s="18">
        <f>SUM(B6*0.8)</f>
        <v>38.18181818181818</v>
      </c>
      <c r="D6" s="19">
        <f>SUM(C6*0.0353)</f>
        <v>1.3478181818181816</v>
      </c>
      <c r="E6" s="18">
        <f>SUM(C6*0.00221)</f>
        <v>0.08438181818181818</v>
      </c>
      <c r="F6" s="18">
        <f>SUM(B6*1.2)</f>
        <v>57.27272727272727</v>
      </c>
      <c r="G6" s="19">
        <f>SUM(F6*0.0353)</f>
        <v>2.0217272727272726</v>
      </c>
      <c r="H6" s="18">
        <f>SUM(F6*0.00221)</f>
        <v>0.12657272727272728</v>
      </c>
      <c r="I6" s="18">
        <f>SUM(B6*1.5)</f>
        <v>71.5909090909091</v>
      </c>
      <c r="J6" s="19">
        <f>SUM(I6*0.0353)</f>
        <v>2.527159090909091</v>
      </c>
      <c r="K6" s="18">
        <f>SUM(I6*0.00221)</f>
        <v>0.1582159090909091</v>
      </c>
      <c r="L6" s="18">
        <f>SUM(B6*2)</f>
        <v>95.45454545454545</v>
      </c>
      <c r="M6" s="19">
        <f>SUM(L6*0.0353)</f>
        <v>3.369545454545454</v>
      </c>
      <c r="N6" s="18">
        <f>SUM(L6*0.00221)</f>
        <v>0.21095454545454548</v>
      </c>
      <c r="O6" s="18">
        <f>SUM(B6*4)</f>
        <v>190.9090909090909</v>
      </c>
      <c r="P6" s="19">
        <f>SUM(O6*0.0353)</f>
        <v>6.739090909090908</v>
      </c>
      <c r="Q6" s="18">
        <f>SUM(O6*0.00221)</f>
        <v>0.42190909090909096</v>
      </c>
    </row>
    <row r="7" spans="1:17" ht="12.75">
      <c r="A7" s="17">
        <v>110</v>
      </c>
      <c r="B7" s="18">
        <f aca="true" t="shared" si="0" ref="B7:B52">SUM(A7/2.2)</f>
        <v>49.99999999999999</v>
      </c>
      <c r="C7" s="18">
        <f aca="true" t="shared" si="1" ref="C7:C52">SUM(B7*0.8)</f>
        <v>40</v>
      </c>
      <c r="D7" s="19">
        <f aca="true" t="shared" si="2" ref="D7:D52">SUM(C7*0.0353)</f>
        <v>1.412</v>
      </c>
      <c r="E7" s="18">
        <f aca="true" t="shared" si="3" ref="E7:E52">SUM(C7*0.00221)</f>
        <v>0.0884</v>
      </c>
      <c r="F7" s="18">
        <f aca="true" t="shared" si="4" ref="F7:F52">SUM(B7*1.2)</f>
        <v>59.999999999999986</v>
      </c>
      <c r="G7" s="19">
        <f aca="true" t="shared" si="5" ref="G7:G52">SUM(F7*0.0353)</f>
        <v>2.1179999999999994</v>
      </c>
      <c r="H7" s="18">
        <f aca="true" t="shared" si="6" ref="H7:H52">SUM(F7*0.00221)</f>
        <v>0.13259999999999997</v>
      </c>
      <c r="I7" s="18">
        <f aca="true" t="shared" si="7" ref="I7:I52">SUM(B7*1.5)</f>
        <v>74.99999999999999</v>
      </c>
      <c r="J7" s="19">
        <f aca="true" t="shared" si="8" ref="J7:J52">SUM(I7*0.0353)</f>
        <v>2.6474999999999995</v>
      </c>
      <c r="K7" s="18">
        <f aca="true" t="shared" si="9" ref="K7:K52">SUM(I7*0.00221)</f>
        <v>0.16574999999999998</v>
      </c>
      <c r="L7" s="18">
        <f aca="true" t="shared" si="10" ref="L7:L52">SUM(B7*2)</f>
        <v>99.99999999999999</v>
      </c>
      <c r="M7" s="19">
        <f aca="true" t="shared" si="11" ref="M7:M52">SUM(L7*0.0353)</f>
        <v>3.5299999999999994</v>
      </c>
      <c r="N7" s="18">
        <f aca="true" t="shared" si="12" ref="N7:N52">SUM(L7*0.00221)</f>
        <v>0.22099999999999997</v>
      </c>
      <c r="O7" s="18">
        <f aca="true" t="shared" si="13" ref="O7:O52">SUM(B7*4)</f>
        <v>199.99999999999997</v>
      </c>
      <c r="P7" s="19">
        <f aca="true" t="shared" si="14" ref="P7:P52">SUM(O7*0.0353)</f>
        <v>7.059999999999999</v>
      </c>
      <c r="Q7" s="18">
        <f aca="true" t="shared" si="15" ref="Q7:Q52">SUM(O7*0.00221)</f>
        <v>0.44199999999999995</v>
      </c>
    </row>
    <row r="8" spans="1:17" ht="12.75">
      <c r="A8" s="17">
        <v>115</v>
      </c>
      <c r="B8" s="18">
        <f t="shared" si="0"/>
        <v>52.272727272727266</v>
      </c>
      <c r="C8" s="18">
        <f t="shared" si="1"/>
        <v>41.81818181818181</v>
      </c>
      <c r="D8" s="19">
        <f t="shared" si="2"/>
        <v>1.4761818181818178</v>
      </c>
      <c r="E8" s="18">
        <f t="shared" si="3"/>
        <v>0.09241818181818182</v>
      </c>
      <c r="F8" s="18">
        <f t="shared" si="4"/>
        <v>62.72727272727272</v>
      </c>
      <c r="G8" s="19">
        <f t="shared" si="5"/>
        <v>2.2142727272727267</v>
      </c>
      <c r="H8" s="18">
        <f t="shared" si="6"/>
        <v>0.1386272727272727</v>
      </c>
      <c r="I8" s="18">
        <f t="shared" si="7"/>
        <v>78.4090909090909</v>
      </c>
      <c r="J8" s="19">
        <f t="shared" si="8"/>
        <v>2.767840909090909</v>
      </c>
      <c r="K8" s="18">
        <f t="shared" si="9"/>
        <v>0.17328409090909092</v>
      </c>
      <c r="L8" s="18">
        <f t="shared" si="10"/>
        <v>104.54545454545453</v>
      </c>
      <c r="M8" s="19">
        <f t="shared" si="11"/>
        <v>3.690454545454545</v>
      </c>
      <c r="N8" s="18">
        <f t="shared" si="12"/>
        <v>0.23104545454545453</v>
      </c>
      <c r="O8" s="18">
        <f t="shared" si="13"/>
        <v>209.09090909090907</v>
      </c>
      <c r="P8" s="19">
        <f t="shared" si="14"/>
        <v>7.38090909090909</v>
      </c>
      <c r="Q8" s="18">
        <f t="shared" si="15"/>
        <v>0.46209090909090905</v>
      </c>
    </row>
    <row r="9" spans="1:17" ht="12.75">
      <c r="A9" s="17">
        <v>120</v>
      </c>
      <c r="B9" s="18">
        <f t="shared" si="0"/>
        <v>54.54545454545454</v>
      </c>
      <c r="C9" s="18">
        <f t="shared" si="1"/>
        <v>43.63636363636363</v>
      </c>
      <c r="D9" s="19">
        <f t="shared" si="2"/>
        <v>1.5403636363636362</v>
      </c>
      <c r="E9" s="18">
        <f t="shared" si="3"/>
        <v>0.09643636363636364</v>
      </c>
      <c r="F9" s="18">
        <f t="shared" si="4"/>
        <v>65.45454545454544</v>
      </c>
      <c r="G9" s="19">
        <f t="shared" si="5"/>
        <v>2.310545454545454</v>
      </c>
      <c r="H9" s="18">
        <f t="shared" si="6"/>
        <v>0.14465454545454542</v>
      </c>
      <c r="I9" s="18">
        <f t="shared" si="7"/>
        <v>81.81818181818181</v>
      </c>
      <c r="J9" s="19">
        <f t="shared" si="8"/>
        <v>2.8881818181818177</v>
      </c>
      <c r="K9" s="18">
        <f t="shared" si="9"/>
        <v>0.18081818181818182</v>
      </c>
      <c r="L9" s="18">
        <f t="shared" si="10"/>
        <v>109.09090909090908</v>
      </c>
      <c r="M9" s="19">
        <f t="shared" si="11"/>
        <v>3.85090909090909</v>
      </c>
      <c r="N9" s="18">
        <f t="shared" si="12"/>
        <v>0.24109090909090908</v>
      </c>
      <c r="O9" s="18">
        <f t="shared" si="13"/>
        <v>218.18181818181816</v>
      </c>
      <c r="P9" s="19">
        <f t="shared" si="14"/>
        <v>7.70181818181818</v>
      </c>
      <c r="Q9" s="18">
        <f t="shared" si="15"/>
        <v>0.48218181818181816</v>
      </c>
    </row>
    <row r="10" spans="1:17" ht="12.75">
      <c r="A10" s="21">
        <v>125</v>
      </c>
      <c r="B10" s="20">
        <f t="shared" si="0"/>
        <v>56.81818181818181</v>
      </c>
      <c r="C10" s="20">
        <f t="shared" si="1"/>
        <v>45.45454545454545</v>
      </c>
      <c r="D10" s="22">
        <f t="shared" si="2"/>
        <v>1.6045454545454545</v>
      </c>
      <c r="E10" s="20">
        <f t="shared" si="3"/>
        <v>0.10045454545454546</v>
      </c>
      <c r="F10" s="20">
        <f t="shared" si="4"/>
        <v>68.18181818181817</v>
      </c>
      <c r="G10" s="22">
        <f t="shared" si="5"/>
        <v>2.4068181818181813</v>
      </c>
      <c r="H10" s="20">
        <f t="shared" si="6"/>
        <v>0.15068181818181817</v>
      </c>
      <c r="I10" s="20">
        <f t="shared" si="7"/>
        <v>85.22727272727272</v>
      </c>
      <c r="J10" s="22">
        <f t="shared" si="8"/>
        <v>3.0085227272727266</v>
      </c>
      <c r="K10" s="20">
        <f t="shared" si="9"/>
        <v>0.18835227272727273</v>
      </c>
      <c r="L10" s="20">
        <f t="shared" si="10"/>
        <v>113.63636363636363</v>
      </c>
      <c r="M10" s="22">
        <f t="shared" si="11"/>
        <v>4.011363636363636</v>
      </c>
      <c r="N10" s="20">
        <f t="shared" si="12"/>
        <v>0.25113636363636366</v>
      </c>
      <c r="O10" s="20">
        <f t="shared" si="13"/>
        <v>227.27272727272725</v>
      </c>
      <c r="P10" s="22">
        <f t="shared" si="14"/>
        <v>8.022727272727272</v>
      </c>
      <c r="Q10" s="20">
        <f t="shared" si="15"/>
        <v>0.5022727272727273</v>
      </c>
    </row>
    <row r="11" spans="1:17" ht="12.75">
      <c r="A11" s="17">
        <v>130</v>
      </c>
      <c r="B11" s="18">
        <f t="shared" si="0"/>
        <v>59.090909090909086</v>
      </c>
      <c r="C11" s="18">
        <f t="shared" si="1"/>
        <v>47.27272727272727</v>
      </c>
      <c r="D11" s="19">
        <f t="shared" si="2"/>
        <v>1.6687272727272726</v>
      </c>
      <c r="E11" s="18">
        <f t="shared" si="3"/>
        <v>0.10447272727272729</v>
      </c>
      <c r="F11" s="18">
        <f t="shared" si="4"/>
        <v>70.9090909090909</v>
      </c>
      <c r="G11" s="19">
        <f t="shared" si="5"/>
        <v>2.503090909090909</v>
      </c>
      <c r="H11" s="18">
        <f t="shared" si="6"/>
        <v>0.1567090909090909</v>
      </c>
      <c r="I11" s="18">
        <f t="shared" si="7"/>
        <v>88.63636363636363</v>
      </c>
      <c r="J11" s="19">
        <f t="shared" si="8"/>
        <v>3.128863636363636</v>
      </c>
      <c r="K11" s="18">
        <f t="shared" si="9"/>
        <v>0.19588636363636364</v>
      </c>
      <c r="L11" s="18">
        <f t="shared" si="10"/>
        <v>118.18181818181817</v>
      </c>
      <c r="M11" s="19">
        <f t="shared" si="11"/>
        <v>4.171818181818181</v>
      </c>
      <c r="N11" s="18">
        <f t="shared" si="12"/>
        <v>0.2611818181818182</v>
      </c>
      <c r="O11" s="18">
        <f t="shared" si="13"/>
        <v>236.36363636363635</v>
      </c>
      <c r="P11" s="19">
        <f t="shared" si="14"/>
        <v>8.343636363636362</v>
      </c>
      <c r="Q11" s="18">
        <f t="shared" si="15"/>
        <v>0.5223636363636364</v>
      </c>
    </row>
    <row r="12" spans="1:17" ht="12.75">
      <c r="A12" s="17">
        <v>135</v>
      </c>
      <c r="B12" s="18">
        <f t="shared" si="0"/>
        <v>61.36363636363636</v>
      </c>
      <c r="C12" s="18">
        <f t="shared" si="1"/>
        <v>49.09090909090909</v>
      </c>
      <c r="D12" s="19">
        <f t="shared" si="2"/>
        <v>1.732909090909091</v>
      </c>
      <c r="E12" s="18">
        <f t="shared" si="3"/>
        <v>0.10849090909090911</v>
      </c>
      <c r="F12" s="18">
        <f t="shared" si="4"/>
        <v>73.63636363636363</v>
      </c>
      <c r="G12" s="19">
        <f t="shared" si="5"/>
        <v>2.599363636363636</v>
      </c>
      <c r="H12" s="18">
        <f t="shared" si="6"/>
        <v>0.16273636363636362</v>
      </c>
      <c r="I12" s="18">
        <f t="shared" si="7"/>
        <v>92.04545454545453</v>
      </c>
      <c r="J12" s="19">
        <f t="shared" si="8"/>
        <v>3.249204545454545</v>
      </c>
      <c r="K12" s="18">
        <f t="shared" si="9"/>
        <v>0.20342045454545454</v>
      </c>
      <c r="L12" s="18">
        <f t="shared" si="10"/>
        <v>122.72727272727272</v>
      </c>
      <c r="M12" s="19">
        <f t="shared" si="11"/>
        <v>4.332272727272727</v>
      </c>
      <c r="N12" s="18">
        <f t="shared" si="12"/>
        <v>0.2712272727272727</v>
      </c>
      <c r="O12" s="18">
        <f t="shared" si="13"/>
        <v>245.45454545454544</v>
      </c>
      <c r="P12" s="19">
        <f t="shared" si="14"/>
        <v>8.664545454545454</v>
      </c>
      <c r="Q12" s="18">
        <f t="shared" si="15"/>
        <v>0.5424545454545454</v>
      </c>
    </row>
    <row r="13" spans="1:17" ht="12.75">
      <c r="A13" s="17">
        <v>140</v>
      </c>
      <c r="B13" s="18">
        <f t="shared" si="0"/>
        <v>63.63636363636363</v>
      </c>
      <c r="C13" s="18">
        <f t="shared" si="1"/>
        <v>50.90909090909091</v>
      </c>
      <c r="D13" s="19">
        <f t="shared" si="2"/>
        <v>1.7970909090909089</v>
      </c>
      <c r="E13" s="18">
        <f t="shared" si="3"/>
        <v>0.1125090909090909</v>
      </c>
      <c r="F13" s="18">
        <f t="shared" si="4"/>
        <v>76.36363636363636</v>
      </c>
      <c r="G13" s="19">
        <f t="shared" si="5"/>
        <v>2.695636363636363</v>
      </c>
      <c r="H13" s="18">
        <f t="shared" si="6"/>
        <v>0.16876363636363637</v>
      </c>
      <c r="I13" s="18">
        <f t="shared" si="7"/>
        <v>95.45454545454545</v>
      </c>
      <c r="J13" s="19">
        <f t="shared" si="8"/>
        <v>3.369545454545454</v>
      </c>
      <c r="K13" s="18">
        <f t="shared" si="9"/>
        <v>0.21095454545454548</v>
      </c>
      <c r="L13" s="18">
        <f t="shared" si="10"/>
        <v>127.27272727272727</v>
      </c>
      <c r="M13" s="19">
        <f t="shared" si="11"/>
        <v>4.492727272727272</v>
      </c>
      <c r="N13" s="18">
        <f t="shared" si="12"/>
        <v>0.2812727272727273</v>
      </c>
      <c r="O13" s="18">
        <f t="shared" si="13"/>
        <v>254.54545454545453</v>
      </c>
      <c r="P13" s="19">
        <f t="shared" si="14"/>
        <v>8.985454545454544</v>
      </c>
      <c r="Q13" s="18">
        <f t="shared" si="15"/>
        <v>0.5625454545454546</v>
      </c>
    </row>
    <row r="14" spans="1:17" ht="12.75">
      <c r="A14" s="17">
        <v>145</v>
      </c>
      <c r="B14" s="18">
        <f t="shared" si="0"/>
        <v>65.9090909090909</v>
      </c>
      <c r="C14" s="18">
        <f t="shared" si="1"/>
        <v>52.72727272727273</v>
      </c>
      <c r="D14" s="19">
        <f t="shared" si="2"/>
        <v>1.8612727272727272</v>
      </c>
      <c r="E14" s="18">
        <f t="shared" si="3"/>
        <v>0.11652727272727273</v>
      </c>
      <c r="F14" s="18">
        <f t="shared" si="4"/>
        <v>79.09090909090908</v>
      </c>
      <c r="G14" s="19">
        <f t="shared" si="5"/>
        <v>2.7919090909090905</v>
      </c>
      <c r="H14" s="18">
        <f t="shared" si="6"/>
        <v>0.17479090909090908</v>
      </c>
      <c r="I14" s="18">
        <f t="shared" si="7"/>
        <v>98.86363636363636</v>
      </c>
      <c r="J14" s="19">
        <f t="shared" si="8"/>
        <v>3.4898863636363635</v>
      </c>
      <c r="K14" s="18">
        <f t="shared" si="9"/>
        <v>0.21848863636363636</v>
      </c>
      <c r="L14" s="18">
        <f t="shared" si="10"/>
        <v>131.8181818181818</v>
      </c>
      <c r="M14" s="19">
        <f t="shared" si="11"/>
        <v>4.653181818181817</v>
      </c>
      <c r="N14" s="18">
        <f t="shared" si="12"/>
        <v>0.2913181818181818</v>
      </c>
      <c r="O14" s="18">
        <f t="shared" si="13"/>
        <v>263.6363636363636</v>
      </c>
      <c r="P14" s="19">
        <f t="shared" si="14"/>
        <v>9.306363636363635</v>
      </c>
      <c r="Q14" s="18">
        <f t="shared" si="15"/>
        <v>0.5826363636363636</v>
      </c>
    </row>
    <row r="15" spans="1:17" ht="12.75">
      <c r="A15" s="21">
        <v>150</v>
      </c>
      <c r="B15" s="20">
        <f t="shared" si="0"/>
        <v>68.18181818181817</v>
      </c>
      <c r="C15" s="20">
        <f t="shared" si="1"/>
        <v>54.54545454545454</v>
      </c>
      <c r="D15" s="22">
        <f t="shared" si="2"/>
        <v>1.925454545454545</v>
      </c>
      <c r="E15" s="20">
        <f t="shared" si="3"/>
        <v>0.12054545454545454</v>
      </c>
      <c r="F15" s="20">
        <f t="shared" si="4"/>
        <v>81.8181818181818</v>
      </c>
      <c r="G15" s="22">
        <f t="shared" si="5"/>
        <v>2.8881818181818173</v>
      </c>
      <c r="H15" s="20">
        <f t="shared" si="6"/>
        <v>0.1808181818181818</v>
      </c>
      <c r="I15" s="20">
        <f t="shared" si="7"/>
        <v>102.27272727272725</v>
      </c>
      <c r="J15" s="22">
        <f t="shared" si="8"/>
        <v>3.610227272727272</v>
      </c>
      <c r="K15" s="20">
        <f t="shared" si="9"/>
        <v>0.22602272727272724</v>
      </c>
      <c r="L15" s="20">
        <f t="shared" si="10"/>
        <v>136.36363636363635</v>
      </c>
      <c r="M15" s="22">
        <f t="shared" si="11"/>
        <v>4.813636363636363</v>
      </c>
      <c r="N15" s="20">
        <f t="shared" si="12"/>
        <v>0.30136363636363633</v>
      </c>
      <c r="O15" s="20">
        <f t="shared" si="13"/>
        <v>272.7272727272727</v>
      </c>
      <c r="P15" s="22">
        <f t="shared" si="14"/>
        <v>9.627272727272725</v>
      </c>
      <c r="Q15" s="20">
        <f t="shared" si="15"/>
        <v>0.6027272727272727</v>
      </c>
    </row>
    <row r="16" spans="1:17" ht="12.75">
      <c r="A16" s="17">
        <v>155</v>
      </c>
      <c r="B16" s="18">
        <f t="shared" si="0"/>
        <v>70.45454545454545</v>
      </c>
      <c r="C16" s="18">
        <f t="shared" si="1"/>
        <v>56.36363636363637</v>
      </c>
      <c r="D16" s="19">
        <f t="shared" si="2"/>
        <v>1.9896363636363636</v>
      </c>
      <c r="E16" s="18">
        <f t="shared" si="3"/>
        <v>0.12456363636363638</v>
      </c>
      <c r="F16" s="18">
        <f t="shared" si="4"/>
        <v>84.54545454545455</v>
      </c>
      <c r="G16" s="19">
        <f t="shared" si="5"/>
        <v>2.9844545454545455</v>
      </c>
      <c r="H16" s="18">
        <f t="shared" si="6"/>
        <v>0.18684545454545456</v>
      </c>
      <c r="I16" s="18">
        <f t="shared" si="7"/>
        <v>105.68181818181819</v>
      </c>
      <c r="J16" s="19">
        <f t="shared" si="8"/>
        <v>3.7305681818181817</v>
      </c>
      <c r="K16" s="18">
        <f t="shared" si="9"/>
        <v>0.2335568181818182</v>
      </c>
      <c r="L16" s="18">
        <f t="shared" si="10"/>
        <v>140.9090909090909</v>
      </c>
      <c r="M16" s="19">
        <f t="shared" si="11"/>
        <v>4.974090909090909</v>
      </c>
      <c r="N16" s="18">
        <f t="shared" si="12"/>
        <v>0.3114090909090909</v>
      </c>
      <c r="O16" s="18">
        <f t="shared" si="13"/>
        <v>281.8181818181818</v>
      </c>
      <c r="P16" s="19">
        <f t="shared" si="14"/>
        <v>9.948181818181817</v>
      </c>
      <c r="Q16" s="18">
        <f t="shared" si="15"/>
        <v>0.6228181818181818</v>
      </c>
    </row>
    <row r="17" spans="1:17" ht="12.75">
      <c r="A17" s="17">
        <v>160</v>
      </c>
      <c r="B17" s="18">
        <f t="shared" si="0"/>
        <v>72.72727272727272</v>
      </c>
      <c r="C17" s="18">
        <f t="shared" si="1"/>
        <v>58.18181818181818</v>
      </c>
      <c r="D17" s="19">
        <f t="shared" si="2"/>
        <v>2.0538181818181815</v>
      </c>
      <c r="E17" s="18">
        <f t="shared" si="3"/>
        <v>0.12858181818181819</v>
      </c>
      <c r="F17" s="18">
        <f t="shared" si="4"/>
        <v>87.27272727272727</v>
      </c>
      <c r="G17" s="19">
        <f t="shared" si="5"/>
        <v>3.0807272727272723</v>
      </c>
      <c r="H17" s="18">
        <f t="shared" si="6"/>
        <v>0.19287272727272728</v>
      </c>
      <c r="I17" s="18">
        <f t="shared" si="7"/>
        <v>109.09090909090908</v>
      </c>
      <c r="J17" s="19">
        <f t="shared" si="8"/>
        <v>3.85090909090909</v>
      </c>
      <c r="K17" s="18">
        <f t="shared" si="9"/>
        <v>0.24109090909090908</v>
      </c>
      <c r="L17" s="18">
        <f t="shared" si="10"/>
        <v>145.45454545454544</v>
      </c>
      <c r="M17" s="19">
        <f t="shared" si="11"/>
        <v>5.134545454545454</v>
      </c>
      <c r="N17" s="18">
        <f t="shared" si="12"/>
        <v>0.32145454545454544</v>
      </c>
      <c r="O17" s="18">
        <f t="shared" si="13"/>
        <v>290.9090909090909</v>
      </c>
      <c r="P17" s="19">
        <f t="shared" si="14"/>
        <v>10.269090909090908</v>
      </c>
      <c r="Q17" s="18">
        <f t="shared" si="15"/>
        <v>0.6429090909090909</v>
      </c>
    </row>
    <row r="18" spans="1:17" ht="12.75">
      <c r="A18" s="17">
        <v>165</v>
      </c>
      <c r="B18" s="18">
        <f t="shared" si="0"/>
        <v>75</v>
      </c>
      <c r="C18" s="18">
        <f t="shared" si="1"/>
        <v>60</v>
      </c>
      <c r="D18" s="19">
        <f t="shared" si="2"/>
        <v>2.118</v>
      </c>
      <c r="E18" s="18">
        <f t="shared" si="3"/>
        <v>0.1326</v>
      </c>
      <c r="F18" s="18">
        <f t="shared" si="4"/>
        <v>90</v>
      </c>
      <c r="G18" s="19">
        <f t="shared" si="5"/>
        <v>3.1769999999999996</v>
      </c>
      <c r="H18" s="18">
        <f t="shared" si="6"/>
        <v>0.19890000000000002</v>
      </c>
      <c r="I18" s="18">
        <f t="shared" si="7"/>
        <v>112.5</v>
      </c>
      <c r="J18" s="19">
        <f t="shared" si="8"/>
        <v>3.97125</v>
      </c>
      <c r="K18" s="18">
        <f t="shared" si="9"/>
        <v>0.248625</v>
      </c>
      <c r="L18" s="18">
        <f t="shared" si="10"/>
        <v>150</v>
      </c>
      <c r="M18" s="19">
        <f t="shared" si="11"/>
        <v>5.295</v>
      </c>
      <c r="N18" s="18">
        <f t="shared" si="12"/>
        <v>0.3315</v>
      </c>
      <c r="O18" s="18">
        <f t="shared" si="13"/>
        <v>300</v>
      </c>
      <c r="P18" s="19">
        <f t="shared" si="14"/>
        <v>10.59</v>
      </c>
      <c r="Q18" s="18">
        <f t="shared" si="15"/>
        <v>0.663</v>
      </c>
    </row>
    <row r="19" spans="1:17" ht="12.75">
      <c r="A19" s="17">
        <v>170</v>
      </c>
      <c r="B19" s="18">
        <f t="shared" si="0"/>
        <v>77.27272727272727</v>
      </c>
      <c r="C19" s="18">
        <f t="shared" si="1"/>
        <v>61.81818181818181</v>
      </c>
      <c r="D19" s="19">
        <f t="shared" si="2"/>
        <v>2.182181818181818</v>
      </c>
      <c r="E19" s="18">
        <f t="shared" si="3"/>
        <v>0.1366181818181818</v>
      </c>
      <c r="F19" s="18">
        <f t="shared" si="4"/>
        <v>92.72727272727272</v>
      </c>
      <c r="G19" s="19">
        <f t="shared" si="5"/>
        <v>3.273272727272727</v>
      </c>
      <c r="H19" s="18">
        <f t="shared" si="6"/>
        <v>0.20492727272727274</v>
      </c>
      <c r="I19" s="18">
        <f t="shared" si="7"/>
        <v>115.9090909090909</v>
      </c>
      <c r="J19" s="19">
        <f t="shared" si="8"/>
        <v>4.091590909090908</v>
      </c>
      <c r="K19" s="18">
        <f t="shared" si="9"/>
        <v>0.25615909090909095</v>
      </c>
      <c r="L19" s="18">
        <f t="shared" si="10"/>
        <v>154.54545454545453</v>
      </c>
      <c r="M19" s="19">
        <f t="shared" si="11"/>
        <v>5.455454545454545</v>
      </c>
      <c r="N19" s="18">
        <f t="shared" si="12"/>
        <v>0.34154545454545454</v>
      </c>
      <c r="O19" s="18">
        <f t="shared" si="13"/>
        <v>309.09090909090907</v>
      </c>
      <c r="P19" s="19">
        <f t="shared" si="14"/>
        <v>10.91090909090909</v>
      </c>
      <c r="Q19" s="18">
        <f t="shared" si="15"/>
        <v>0.6830909090909091</v>
      </c>
    </row>
    <row r="20" spans="1:17" ht="12.75">
      <c r="A20" s="21">
        <v>175</v>
      </c>
      <c r="B20" s="20">
        <f t="shared" si="0"/>
        <v>79.54545454545453</v>
      </c>
      <c r="C20" s="20">
        <f t="shared" si="1"/>
        <v>63.636363636363626</v>
      </c>
      <c r="D20" s="22">
        <f t="shared" si="2"/>
        <v>2.2463636363636357</v>
      </c>
      <c r="E20" s="20">
        <f t="shared" si="3"/>
        <v>0.14063636363636361</v>
      </c>
      <c r="F20" s="20">
        <f t="shared" si="4"/>
        <v>95.45454545454544</v>
      </c>
      <c r="G20" s="22">
        <f t="shared" si="5"/>
        <v>3.3695454545454537</v>
      </c>
      <c r="H20" s="20">
        <f t="shared" si="6"/>
        <v>0.21095454545454542</v>
      </c>
      <c r="I20" s="20">
        <f t="shared" si="7"/>
        <v>119.3181818181818</v>
      </c>
      <c r="J20" s="22">
        <f t="shared" si="8"/>
        <v>4.211931818181817</v>
      </c>
      <c r="K20" s="20">
        <f t="shared" si="9"/>
        <v>0.2636931818181818</v>
      </c>
      <c r="L20" s="20">
        <f t="shared" si="10"/>
        <v>159.09090909090907</v>
      </c>
      <c r="M20" s="22">
        <f t="shared" si="11"/>
        <v>5.615909090909089</v>
      </c>
      <c r="N20" s="20">
        <f t="shared" si="12"/>
        <v>0.35159090909090907</v>
      </c>
      <c r="O20" s="20">
        <f t="shared" si="13"/>
        <v>318.18181818181813</v>
      </c>
      <c r="P20" s="22">
        <f t="shared" si="14"/>
        <v>11.231818181818179</v>
      </c>
      <c r="Q20" s="20">
        <f t="shared" si="15"/>
        <v>0.7031818181818181</v>
      </c>
    </row>
    <row r="21" spans="1:17" ht="12.75">
      <c r="A21" s="17">
        <v>180</v>
      </c>
      <c r="B21" s="18">
        <f t="shared" si="0"/>
        <v>81.81818181818181</v>
      </c>
      <c r="C21" s="18">
        <f t="shared" si="1"/>
        <v>65.45454545454545</v>
      </c>
      <c r="D21" s="19">
        <f t="shared" si="2"/>
        <v>2.3105454545454545</v>
      </c>
      <c r="E21" s="18">
        <f t="shared" si="3"/>
        <v>0.14465454545454545</v>
      </c>
      <c r="F21" s="18">
        <f t="shared" si="4"/>
        <v>98.18181818181817</v>
      </c>
      <c r="G21" s="19">
        <f t="shared" si="5"/>
        <v>3.4658181818181815</v>
      </c>
      <c r="H21" s="18">
        <f t="shared" si="6"/>
        <v>0.21698181818181816</v>
      </c>
      <c r="I21" s="18">
        <f t="shared" si="7"/>
        <v>122.72727272727272</v>
      </c>
      <c r="J21" s="19">
        <f t="shared" si="8"/>
        <v>4.332272727272727</v>
      </c>
      <c r="K21" s="18">
        <f t="shared" si="9"/>
        <v>0.2712272727272727</v>
      </c>
      <c r="L21" s="18">
        <f t="shared" si="10"/>
        <v>163.63636363636363</v>
      </c>
      <c r="M21" s="19">
        <f t="shared" si="11"/>
        <v>5.7763636363636355</v>
      </c>
      <c r="N21" s="18">
        <f t="shared" si="12"/>
        <v>0.36163636363636364</v>
      </c>
      <c r="O21" s="18">
        <f t="shared" si="13"/>
        <v>327.27272727272725</v>
      </c>
      <c r="P21" s="19">
        <f t="shared" si="14"/>
        <v>11.552727272727271</v>
      </c>
      <c r="Q21" s="18">
        <f t="shared" si="15"/>
        <v>0.7232727272727273</v>
      </c>
    </row>
    <row r="22" spans="1:17" ht="12.75">
      <c r="A22" s="17">
        <v>185</v>
      </c>
      <c r="B22" s="18">
        <f t="shared" si="0"/>
        <v>84.09090909090908</v>
      </c>
      <c r="C22" s="18">
        <f t="shared" si="1"/>
        <v>67.27272727272727</v>
      </c>
      <c r="D22" s="19">
        <f t="shared" si="2"/>
        <v>2.3747272727272724</v>
      </c>
      <c r="E22" s="18">
        <f t="shared" si="3"/>
        <v>0.14867272727272726</v>
      </c>
      <c r="F22" s="18">
        <f t="shared" si="4"/>
        <v>100.90909090909089</v>
      </c>
      <c r="G22" s="19">
        <f t="shared" si="5"/>
        <v>3.5620909090909083</v>
      </c>
      <c r="H22" s="18">
        <f t="shared" si="6"/>
        <v>0.22300909090909088</v>
      </c>
      <c r="I22" s="18">
        <f t="shared" si="7"/>
        <v>126.13636363636363</v>
      </c>
      <c r="J22" s="19">
        <f t="shared" si="8"/>
        <v>4.452613636363636</v>
      </c>
      <c r="K22" s="18">
        <f t="shared" si="9"/>
        <v>0.2787613636363636</v>
      </c>
      <c r="L22" s="18">
        <f t="shared" si="10"/>
        <v>168.18181818181816</v>
      </c>
      <c r="M22" s="19">
        <f t="shared" si="11"/>
        <v>5.936818181818181</v>
      </c>
      <c r="N22" s="18">
        <f t="shared" si="12"/>
        <v>0.37168181818181817</v>
      </c>
      <c r="O22" s="18">
        <f t="shared" si="13"/>
        <v>336.3636363636363</v>
      </c>
      <c r="P22" s="19">
        <f t="shared" si="14"/>
        <v>11.873636363636361</v>
      </c>
      <c r="Q22" s="18">
        <f t="shared" si="15"/>
        <v>0.7433636363636363</v>
      </c>
    </row>
    <row r="23" spans="1:17" ht="12.75">
      <c r="A23" s="17">
        <v>190</v>
      </c>
      <c r="B23" s="18">
        <f t="shared" si="0"/>
        <v>86.36363636363636</v>
      </c>
      <c r="C23" s="18">
        <f t="shared" si="1"/>
        <v>69.0909090909091</v>
      </c>
      <c r="D23" s="19">
        <f t="shared" si="2"/>
        <v>2.4389090909090907</v>
      </c>
      <c r="E23" s="18">
        <f t="shared" si="3"/>
        <v>0.1526909090909091</v>
      </c>
      <c r="F23" s="18">
        <f t="shared" si="4"/>
        <v>103.63636363636363</v>
      </c>
      <c r="G23" s="19">
        <f t="shared" si="5"/>
        <v>3.6583636363636356</v>
      </c>
      <c r="H23" s="18">
        <f t="shared" si="6"/>
        <v>0.22903636363636362</v>
      </c>
      <c r="I23" s="18">
        <f t="shared" si="7"/>
        <v>129.54545454545453</v>
      </c>
      <c r="J23" s="19">
        <f t="shared" si="8"/>
        <v>4.572954545454545</v>
      </c>
      <c r="K23" s="18">
        <f t="shared" si="9"/>
        <v>0.2862954545454545</v>
      </c>
      <c r="L23" s="18">
        <f t="shared" si="10"/>
        <v>172.72727272727272</v>
      </c>
      <c r="M23" s="19">
        <f t="shared" si="11"/>
        <v>6.097272727272727</v>
      </c>
      <c r="N23" s="18">
        <f t="shared" si="12"/>
        <v>0.38172727272727275</v>
      </c>
      <c r="O23" s="18">
        <f t="shared" si="13"/>
        <v>345.45454545454544</v>
      </c>
      <c r="P23" s="19">
        <f t="shared" si="14"/>
        <v>12.194545454545453</v>
      </c>
      <c r="Q23" s="18">
        <f t="shared" si="15"/>
        <v>0.7634545454545455</v>
      </c>
    </row>
    <row r="24" spans="1:17" ht="12.75">
      <c r="A24" s="17">
        <v>195</v>
      </c>
      <c r="B24" s="18">
        <f t="shared" si="0"/>
        <v>88.63636363636363</v>
      </c>
      <c r="C24" s="18">
        <f t="shared" si="1"/>
        <v>70.9090909090909</v>
      </c>
      <c r="D24" s="19">
        <f t="shared" si="2"/>
        <v>2.503090909090909</v>
      </c>
      <c r="E24" s="18">
        <f t="shared" si="3"/>
        <v>0.1567090909090909</v>
      </c>
      <c r="F24" s="18">
        <f t="shared" si="4"/>
        <v>106.36363636363635</v>
      </c>
      <c r="G24" s="19">
        <f t="shared" si="5"/>
        <v>3.754636363636363</v>
      </c>
      <c r="H24" s="18">
        <f t="shared" si="6"/>
        <v>0.23506363636363634</v>
      </c>
      <c r="I24" s="18">
        <f t="shared" si="7"/>
        <v>132.95454545454544</v>
      </c>
      <c r="J24" s="19">
        <f t="shared" si="8"/>
        <v>4.693295454545454</v>
      </c>
      <c r="K24" s="18">
        <f t="shared" si="9"/>
        <v>0.2938295454545454</v>
      </c>
      <c r="L24" s="18">
        <f t="shared" si="10"/>
        <v>177.27272727272725</v>
      </c>
      <c r="M24" s="19">
        <f t="shared" si="11"/>
        <v>6.257727272727272</v>
      </c>
      <c r="N24" s="18">
        <f t="shared" si="12"/>
        <v>0.3917727272727273</v>
      </c>
      <c r="O24" s="18">
        <f t="shared" si="13"/>
        <v>354.5454545454545</v>
      </c>
      <c r="P24" s="19">
        <f t="shared" si="14"/>
        <v>12.515454545454544</v>
      </c>
      <c r="Q24" s="18">
        <f t="shared" si="15"/>
        <v>0.7835454545454545</v>
      </c>
    </row>
    <row r="25" spans="1:17" ht="12.75">
      <c r="A25" s="21">
        <v>200</v>
      </c>
      <c r="B25" s="20">
        <f t="shared" si="0"/>
        <v>90.9090909090909</v>
      </c>
      <c r="C25" s="20">
        <f t="shared" si="1"/>
        <v>72.72727272727273</v>
      </c>
      <c r="D25" s="22">
        <f t="shared" si="2"/>
        <v>2.5672727272727274</v>
      </c>
      <c r="E25" s="20">
        <f t="shared" si="3"/>
        <v>0.16072727272727275</v>
      </c>
      <c r="F25" s="20">
        <f t="shared" si="4"/>
        <v>109.09090909090908</v>
      </c>
      <c r="G25" s="22">
        <f t="shared" si="5"/>
        <v>3.85090909090909</v>
      </c>
      <c r="H25" s="20">
        <f t="shared" si="6"/>
        <v>0.24109090909090908</v>
      </c>
      <c r="I25" s="20">
        <f t="shared" si="7"/>
        <v>136.36363636363637</v>
      </c>
      <c r="J25" s="22">
        <f t="shared" si="8"/>
        <v>4.8136363636363635</v>
      </c>
      <c r="K25" s="20">
        <f t="shared" si="9"/>
        <v>0.3013636363636364</v>
      </c>
      <c r="L25" s="20">
        <f t="shared" si="10"/>
        <v>181.8181818181818</v>
      </c>
      <c r="M25" s="22">
        <f t="shared" si="11"/>
        <v>6.418181818181818</v>
      </c>
      <c r="N25" s="20">
        <f t="shared" si="12"/>
        <v>0.40181818181818185</v>
      </c>
      <c r="O25" s="20">
        <f t="shared" si="13"/>
        <v>363.6363636363636</v>
      </c>
      <c r="P25" s="22">
        <f t="shared" si="14"/>
        <v>12.836363636363636</v>
      </c>
      <c r="Q25" s="20">
        <f t="shared" si="15"/>
        <v>0.8036363636363637</v>
      </c>
    </row>
    <row r="26" spans="1:17" ht="12.75">
      <c r="A26" s="17">
        <v>205</v>
      </c>
      <c r="B26" s="18">
        <f t="shared" si="0"/>
        <v>93.18181818181817</v>
      </c>
      <c r="C26" s="18">
        <f t="shared" si="1"/>
        <v>74.54545454545455</v>
      </c>
      <c r="D26" s="19">
        <f t="shared" si="2"/>
        <v>2.6314545454545453</v>
      </c>
      <c r="E26" s="18">
        <f t="shared" si="3"/>
        <v>0.16474545454545456</v>
      </c>
      <c r="F26" s="18">
        <f t="shared" si="4"/>
        <v>111.8181818181818</v>
      </c>
      <c r="G26" s="19">
        <f t="shared" si="5"/>
        <v>3.9471818181818175</v>
      </c>
      <c r="H26" s="18">
        <f t="shared" si="6"/>
        <v>0.2471181818181818</v>
      </c>
      <c r="I26" s="18">
        <f t="shared" si="7"/>
        <v>139.77272727272725</v>
      </c>
      <c r="J26" s="19">
        <f t="shared" si="8"/>
        <v>4.9339772727272715</v>
      </c>
      <c r="K26" s="18">
        <f t="shared" si="9"/>
        <v>0.30889772727272724</v>
      </c>
      <c r="L26" s="18">
        <f t="shared" si="10"/>
        <v>186.36363636363635</v>
      </c>
      <c r="M26" s="19">
        <f t="shared" si="11"/>
        <v>6.578636363636362</v>
      </c>
      <c r="N26" s="18">
        <f t="shared" si="12"/>
        <v>0.4118636363636364</v>
      </c>
      <c r="O26" s="18">
        <f t="shared" si="13"/>
        <v>372.7272727272727</v>
      </c>
      <c r="P26" s="19">
        <f t="shared" si="14"/>
        <v>13.157272727272725</v>
      </c>
      <c r="Q26" s="18">
        <f t="shared" si="15"/>
        <v>0.8237272727272728</v>
      </c>
    </row>
    <row r="27" spans="1:17" ht="12.75">
      <c r="A27" s="17">
        <v>210</v>
      </c>
      <c r="B27" s="18">
        <f t="shared" si="0"/>
        <v>95.45454545454545</v>
      </c>
      <c r="C27" s="18">
        <f t="shared" si="1"/>
        <v>76.36363636363636</v>
      </c>
      <c r="D27" s="19">
        <f t="shared" si="2"/>
        <v>2.695636363636363</v>
      </c>
      <c r="E27" s="18">
        <f t="shared" si="3"/>
        <v>0.16876363636363637</v>
      </c>
      <c r="F27" s="18">
        <f t="shared" si="4"/>
        <v>114.54545454545455</v>
      </c>
      <c r="G27" s="19">
        <f t="shared" si="5"/>
        <v>4.043454545454545</v>
      </c>
      <c r="H27" s="18">
        <f t="shared" si="6"/>
        <v>0.25314545454545456</v>
      </c>
      <c r="I27" s="18">
        <f t="shared" si="7"/>
        <v>143.1818181818182</v>
      </c>
      <c r="J27" s="19">
        <f t="shared" si="8"/>
        <v>5.054318181818182</v>
      </c>
      <c r="K27" s="18">
        <f t="shared" si="9"/>
        <v>0.3164318181818182</v>
      </c>
      <c r="L27" s="18">
        <f t="shared" si="10"/>
        <v>190.9090909090909</v>
      </c>
      <c r="M27" s="19">
        <f t="shared" si="11"/>
        <v>6.739090909090908</v>
      </c>
      <c r="N27" s="18">
        <f t="shared" si="12"/>
        <v>0.42190909090909096</v>
      </c>
      <c r="O27" s="18">
        <f t="shared" si="13"/>
        <v>381.8181818181818</v>
      </c>
      <c r="P27" s="19">
        <f t="shared" si="14"/>
        <v>13.478181818181817</v>
      </c>
      <c r="Q27" s="18">
        <f t="shared" si="15"/>
        <v>0.8438181818181819</v>
      </c>
    </row>
    <row r="28" spans="1:17" ht="12.75">
      <c r="A28" s="17">
        <v>215</v>
      </c>
      <c r="B28" s="18">
        <f t="shared" si="0"/>
        <v>97.72727272727272</v>
      </c>
      <c r="C28" s="18">
        <f t="shared" si="1"/>
        <v>78.18181818181819</v>
      </c>
      <c r="D28" s="19">
        <f t="shared" si="2"/>
        <v>2.759818181818182</v>
      </c>
      <c r="E28" s="18">
        <f t="shared" si="3"/>
        <v>0.1727818181818182</v>
      </c>
      <c r="F28" s="18">
        <f t="shared" si="4"/>
        <v>117.27272727272725</v>
      </c>
      <c r="G28" s="19">
        <f t="shared" si="5"/>
        <v>4.139727272727272</v>
      </c>
      <c r="H28" s="18">
        <f t="shared" si="6"/>
        <v>0.2591727272727272</v>
      </c>
      <c r="I28" s="18">
        <f t="shared" si="7"/>
        <v>146.59090909090907</v>
      </c>
      <c r="J28" s="19">
        <f t="shared" si="8"/>
        <v>5.17465909090909</v>
      </c>
      <c r="K28" s="18">
        <f t="shared" si="9"/>
        <v>0.32396590909090905</v>
      </c>
      <c r="L28" s="18">
        <f t="shared" si="10"/>
        <v>195.45454545454544</v>
      </c>
      <c r="M28" s="19">
        <f t="shared" si="11"/>
        <v>6.8995454545454535</v>
      </c>
      <c r="N28" s="18">
        <f t="shared" si="12"/>
        <v>0.4319545454545454</v>
      </c>
      <c r="O28" s="18">
        <f t="shared" si="13"/>
        <v>390.9090909090909</v>
      </c>
      <c r="P28" s="19">
        <f t="shared" si="14"/>
        <v>13.799090909090907</v>
      </c>
      <c r="Q28" s="18">
        <f t="shared" si="15"/>
        <v>0.8639090909090908</v>
      </c>
    </row>
    <row r="29" spans="1:17" ht="12.75">
      <c r="A29" s="17">
        <v>220</v>
      </c>
      <c r="B29" s="18">
        <f t="shared" si="0"/>
        <v>99.99999999999999</v>
      </c>
      <c r="C29" s="18">
        <f t="shared" si="1"/>
        <v>80</v>
      </c>
      <c r="D29" s="19">
        <f t="shared" si="2"/>
        <v>2.824</v>
      </c>
      <c r="E29" s="18">
        <f t="shared" si="3"/>
        <v>0.1768</v>
      </c>
      <c r="F29" s="18">
        <f t="shared" si="4"/>
        <v>119.99999999999997</v>
      </c>
      <c r="G29" s="19">
        <f t="shared" si="5"/>
        <v>4.235999999999999</v>
      </c>
      <c r="H29" s="18">
        <f t="shared" si="6"/>
        <v>0.26519999999999994</v>
      </c>
      <c r="I29" s="18">
        <f t="shared" si="7"/>
        <v>149.99999999999997</v>
      </c>
      <c r="J29" s="19">
        <f t="shared" si="8"/>
        <v>5.294999999999999</v>
      </c>
      <c r="K29" s="18">
        <f t="shared" si="9"/>
        <v>0.33149999999999996</v>
      </c>
      <c r="L29" s="18">
        <f t="shared" si="10"/>
        <v>199.99999999999997</v>
      </c>
      <c r="M29" s="19">
        <f t="shared" si="11"/>
        <v>7.059999999999999</v>
      </c>
      <c r="N29" s="18">
        <f t="shared" si="12"/>
        <v>0.44199999999999995</v>
      </c>
      <c r="O29" s="18">
        <f t="shared" si="13"/>
        <v>399.99999999999994</v>
      </c>
      <c r="P29" s="19">
        <f t="shared" si="14"/>
        <v>14.119999999999997</v>
      </c>
      <c r="Q29" s="18">
        <f t="shared" si="15"/>
        <v>0.8839999999999999</v>
      </c>
    </row>
    <row r="30" spans="1:17" ht="12.75">
      <c r="A30" s="21">
        <v>225</v>
      </c>
      <c r="B30" s="20">
        <f t="shared" si="0"/>
        <v>102.27272727272727</v>
      </c>
      <c r="C30" s="20">
        <f t="shared" si="1"/>
        <v>81.81818181818181</v>
      </c>
      <c r="D30" s="22">
        <f t="shared" si="2"/>
        <v>2.8881818181818177</v>
      </c>
      <c r="E30" s="20">
        <f t="shared" si="3"/>
        <v>0.18081818181818182</v>
      </c>
      <c r="F30" s="20">
        <f t="shared" si="4"/>
        <v>122.72727272727272</v>
      </c>
      <c r="G30" s="22">
        <f t="shared" si="5"/>
        <v>4.332272727272727</v>
      </c>
      <c r="H30" s="20">
        <f t="shared" si="6"/>
        <v>0.2712272727272727</v>
      </c>
      <c r="I30" s="20">
        <f t="shared" si="7"/>
        <v>153.4090909090909</v>
      </c>
      <c r="J30" s="22">
        <f t="shared" si="8"/>
        <v>5.415340909090909</v>
      </c>
      <c r="K30" s="20">
        <f t="shared" si="9"/>
        <v>0.3390340909090909</v>
      </c>
      <c r="L30" s="20">
        <f t="shared" si="10"/>
        <v>204.54545454545453</v>
      </c>
      <c r="M30" s="22">
        <f t="shared" si="11"/>
        <v>7.220454545454545</v>
      </c>
      <c r="N30" s="20">
        <f t="shared" si="12"/>
        <v>0.45204545454545453</v>
      </c>
      <c r="O30" s="20">
        <f t="shared" si="13"/>
        <v>409.09090909090907</v>
      </c>
      <c r="P30" s="22">
        <f t="shared" si="14"/>
        <v>14.44090909090909</v>
      </c>
      <c r="Q30" s="20">
        <f t="shared" si="15"/>
        <v>0.9040909090909091</v>
      </c>
    </row>
    <row r="31" spans="1:17" ht="12.75">
      <c r="A31" s="17">
        <v>230</v>
      </c>
      <c r="B31" s="18">
        <f t="shared" si="0"/>
        <v>104.54545454545453</v>
      </c>
      <c r="C31" s="18">
        <f t="shared" si="1"/>
        <v>83.63636363636363</v>
      </c>
      <c r="D31" s="19">
        <f t="shared" si="2"/>
        <v>2.9523636363636356</v>
      </c>
      <c r="E31" s="18">
        <f t="shared" si="3"/>
        <v>0.18483636363636363</v>
      </c>
      <c r="F31" s="18">
        <f t="shared" si="4"/>
        <v>125.45454545454544</v>
      </c>
      <c r="G31" s="19">
        <f t="shared" si="5"/>
        <v>4.4285454545454535</v>
      </c>
      <c r="H31" s="18">
        <f t="shared" si="6"/>
        <v>0.2772545454545454</v>
      </c>
      <c r="I31" s="18">
        <f t="shared" si="7"/>
        <v>156.8181818181818</v>
      </c>
      <c r="J31" s="19">
        <f t="shared" si="8"/>
        <v>5.535681818181818</v>
      </c>
      <c r="K31" s="18">
        <f t="shared" si="9"/>
        <v>0.34656818181818183</v>
      </c>
      <c r="L31" s="18">
        <f t="shared" si="10"/>
        <v>209.09090909090907</v>
      </c>
      <c r="M31" s="19">
        <f t="shared" si="11"/>
        <v>7.38090909090909</v>
      </c>
      <c r="N31" s="18">
        <f t="shared" si="12"/>
        <v>0.46209090909090905</v>
      </c>
      <c r="O31" s="18">
        <f t="shared" si="13"/>
        <v>418.18181818181813</v>
      </c>
      <c r="P31" s="19">
        <f t="shared" si="14"/>
        <v>14.76181818181818</v>
      </c>
      <c r="Q31" s="18">
        <f t="shared" si="15"/>
        <v>0.9241818181818181</v>
      </c>
    </row>
    <row r="32" spans="1:17" ht="12.75">
      <c r="A32" s="17">
        <v>235</v>
      </c>
      <c r="B32" s="18">
        <f t="shared" si="0"/>
        <v>106.81818181818181</v>
      </c>
      <c r="C32" s="18">
        <f t="shared" si="1"/>
        <v>85.45454545454545</v>
      </c>
      <c r="D32" s="19">
        <f t="shared" si="2"/>
        <v>3.0165454545454544</v>
      </c>
      <c r="E32" s="18">
        <f t="shared" si="3"/>
        <v>0.18885454545454547</v>
      </c>
      <c r="F32" s="18">
        <f t="shared" si="4"/>
        <v>128.18181818181816</v>
      </c>
      <c r="G32" s="19">
        <f t="shared" si="5"/>
        <v>4.524818181818181</v>
      </c>
      <c r="H32" s="18">
        <f t="shared" si="6"/>
        <v>0.28328181818181813</v>
      </c>
      <c r="I32" s="18">
        <f t="shared" si="7"/>
        <v>160.22727272727272</v>
      </c>
      <c r="J32" s="19">
        <f t="shared" si="8"/>
        <v>5.656022727272727</v>
      </c>
      <c r="K32" s="18">
        <f t="shared" si="9"/>
        <v>0.35410227272727274</v>
      </c>
      <c r="L32" s="18">
        <f t="shared" si="10"/>
        <v>213.63636363636363</v>
      </c>
      <c r="M32" s="19">
        <f t="shared" si="11"/>
        <v>7.541363636363635</v>
      </c>
      <c r="N32" s="18">
        <f t="shared" si="12"/>
        <v>0.47213636363636363</v>
      </c>
      <c r="O32" s="18">
        <f t="shared" si="13"/>
        <v>427.27272727272725</v>
      </c>
      <c r="P32" s="19">
        <f t="shared" si="14"/>
        <v>15.08272727272727</v>
      </c>
      <c r="Q32" s="18">
        <f t="shared" si="15"/>
        <v>0.9442727272727273</v>
      </c>
    </row>
    <row r="33" spans="1:17" ht="12.75">
      <c r="A33" s="17">
        <v>240</v>
      </c>
      <c r="B33" s="18">
        <f t="shared" si="0"/>
        <v>109.09090909090908</v>
      </c>
      <c r="C33" s="18">
        <f t="shared" si="1"/>
        <v>87.27272727272727</v>
      </c>
      <c r="D33" s="19">
        <f t="shared" si="2"/>
        <v>3.0807272727272723</v>
      </c>
      <c r="E33" s="18">
        <f t="shared" si="3"/>
        <v>0.19287272727272728</v>
      </c>
      <c r="F33" s="18">
        <f t="shared" si="4"/>
        <v>130.90909090909088</v>
      </c>
      <c r="G33" s="19">
        <f t="shared" si="5"/>
        <v>4.621090909090908</v>
      </c>
      <c r="H33" s="18">
        <f t="shared" si="6"/>
        <v>0.28930909090909085</v>
      </c>
      <c r="I33" s="18">
        <f t="shared" si="7"/>
        <v>163.63636363636363</v>
      </c>
      <c r="J33" s="19">
        <f t="shared" si="8"/>
        <v>5.7763636363636355</v>
      </c>
      <c r="K33" s="18">
        <f t="shared" si="9"/>
        <v>0.36163636363636364</v>
      </c>
      <c r="L33" s="18">
        <f t="shared" si="10"/>
        <v>218.18181818181816</v>
      </c>
      <c r="M33" s="19">
        <f t="shared" si="11"/>
        <v>7.70181818181818</v>
      </c>
      <c r="N33" s="18">
        <f t="shared" si="12"/>
        <v>0.48218181818181816</v>
      </c>
      <c r="O33" s="18">
        <f t="shared" si="13"/>
        <v>436.3636363636363</v>
      </c>
      <c r="P33" s="19">
        <f t="shared" si="14"/>
        <v>15.40363636363636</v>
      </c>
      <c r="Q33" s="18">
        <f t="shared" si="15"/>
        <v>0.9643636363636363</v>
      </c>
    </row>
    <row r="34" spans="1:17" ht="12.75">
      <c r="A34" s="17">
        <v>245</v>
      </c>
      <c r="B34" s="18">
        <f t="shared" si="0"/>
        <v>111.36363636363636</v>
      </c>
      <c r="C34" s="18">
        <f t="shared" si="1"/>
        <v>89.0909090909091</v>
      </c>
      <c r="D34" s="19">
        <f t="shared" si="2"/>
        <v>3.1449090909090907</v>
      </c>
      <c r="E34" s="18">
        <f t="shared" si="3"/>
        <v>0.19689090909090912</v>
      </c>
      <c r="F34" s="18">
        <f t="shared" si="4"/>
        <v>133.63636363636363</v>
      </c>
      <c r="G34" s="19">
        <f t="shared" si="5"/>
        <v>4.717363636363635</v>
      </c>
      <c r="H34" s="18">
        <f t="shared" si="6"/>
        <v>0.2953363636363636</v>
      </c>
      <c r="I34" s="18">
        <f t="shared" si="7"/>
        <v>167.04545454545453</v>
      </c>
      <c r="J34" s="19">
        <f t="shared" si="8"/>
        <v>5.896704545454544</v>
      </c>
      <c r="K34" s="18">
        <f t="shared" si="9"/>
        <v>0.36917045454545455</v>
      </c>
      <c r="L34" s="18">
        <f t="shared" si="10"/>
        <v>222.72727272727272</v>
      </c>
      <c r="M34" s="19">
        <f t="shared" si="11"/>
        <v>7.862272727272726</v>
      </c>
      <c r="N34" s="18">
        <f t="shared" si="12"/>
        <v>0.49222727272727274</v>
      </c>
      <c r="O34" s="18">
        <f t="shared" si="13"/>
        <v>445.45454545454544</v>
      </c>
      <c r="P34" s="19">
        <f t="shared" si="14"/>
        <v>15.724545454545453</v>
      </c>
      <c r="Q34" s="18">
        <f t="shared" si="15"/>
        <v>0.9844545454545455</v>
      </c>
    </row>
    <row r="35" spans="1:17" ht="12.75">
      <c r="A35" s="21">
        <v>250</v>
      </c>
      <c r="B35" s="20">
        <f t="shared" si="0"/>
        <v>113.63636363636363</v>
      </c>
      <c r="C35" s="20">
        <f t="shared" si="1"/>
        <v>90.9090909090909</v>
      </c>
      <c r="D35" s="22">
        <f t="shared" si="2"/>
        <v>3.209090909090909</v>
      </c>
      <c r="E35" s="20">
        <f t="shared" si="3"/>
        <v>0.20090909090909093</v>
      </c>
      <c r="F35" s="20">
        <f t="shared" si="4"/>
        <v>136.36363636363635</v>
      </c>
      <c r="G35" s="22">
        <f t="shared" si="5"/>
        <v>4.813636363636363</v>
      </c>
      <c r="H35" s="20">
        <f t="shared" si="6"/>
        <v>0.30136363636363633</v>
      </c>
      <c r="I35" s="20">
        <f t="shared" si="7"/>
        <v>170.45454545454544</v>
      </c>
      <c r="J35" s="22">
        <f t="shared" si="8"/>
        <v>6.017045454545453</v>
      </c>
      <c r="K35" s="20">
        <f t="shared" si="9"/>
        <v>0.37670454545454546</v>
      </c>
      <c r="L35" s="20">
        <f t="shared" si="10"/>
        <v>227.27272727272725</v>
      </c>
      <c r="M35" s="22">
        <f t="shared" si="11"/>
        <v>8.022727272727272</v>
      </c>
      <c r="N35" s="20">
        <f t="shared" si="12"/>
        <v>0.5022727272727273</v>
      </c>
      <c r="O35" s="20">
        <f t="shared" si="13"/>
        <v>454.5454545454545</v>
      </c>
      <c r="P35" s="22">
        <f t="shared" si="14"/>
        <v>16.045454545454543</v>
      </c>
      <c r="Q35" s="20">
        <f t="shared" si="15"/>
        <v>1.0045454545454546</v>
      </c>
    </row>
    <row r="36" spans="1:17" ht="12.75">
      <c r="A36" s="17">
        <v>255</v>
      </c>
      <c r="B36" s="18">
        <f t="shared" si="0"/>
        <v>115.9090909090909</v>
      </c>
      <c r="C36" s="18">
        <f t="shared" si="1"/>
        <v>92.72727272727273</v>
      </c>
      <c r="D36" s="19">
        <f t="shared" si="2"/>
        <v>3.2732727272727273</v>
      </c>
      <c r="E36" s="18">
        <f t="shared" si="3"/>
        <v>0.20492727272727276</v>
      </c>
      <c r="F36" s="18">
        <f t="shared" si="4"/>
        <v>139.0909090909091</v>
      </c>
      <c r="G36" s="19">
        <f t="shared" si="5"/>
        <v>4.909909090909091</v>
      </c>
      <c r="H36" s="18">
        <f t="shared" si="6"/>
        <v>0.3073909090909091</v>
      </c>
      <c r="I36" s="18">
        <f t="shared" si="7"/>
        <v>173.86363636363637</v>
      </c>
      <c r="J36" s="19">
        <f t="shared" si="8"/>
        <v>6.137386363636364</v>
      </c>
      <c r="K36" s="18">
        <f t="shared" si="9"/>
        <v>0.3842386363636364</v>
      </c>
      <c r="L36" s="18">
        <f t="shared" si="10"/>
        <v>231.8181818181818</v>
      </c>
      <c r="M36" s="19">
        <f t="shared" si="11"/>
        <v>8.183181818181817</v>
      </c>
      <c r="N36" s="18">
        <f t="shared" si="12"/>
        <v>0.5123181818181819</v>
      </c>
      <c r="O36" s="18">
        <f t="shared" si="13"/>
        <v>463.6363636363636</v>
      </c>
      <c r="P36" s="19">
        <f t="shared" si="14"/>
        <v>16.366363636363634</v>
      </c>
      <c r="Q36" s="18">
        <f t="shared" si="15"/>
        <v>1.0246363636363638</v>
      </c>
    </row>
    <row r="37" spans="1:17" ht="12.75">
      <c r="A37" s="17">
        <v>260</v>
      </c>
      <c r="B37" s="18">
        <f t="shared" si="0"/>
        <v>118.18181818181817</v>
      </c>
      <c r="C37" s="18">
        <f t="shared" si="1"/>
        <v>94.54545454545455</v>
      </c>
      <c r="D37" s="19">
        <f t="shared" si="2"/>
        <v>3.3374545454545452</v>
      </c>
      <c r="E37" s="18">
        <f t="shared" si="3"/>
        <v>0.20894545454545457</v>
      </c>
      <c r="F37" s="18">
        <f t="shared" si="4"/>
        <v>141.8181818181818</v>
      </c>
      <c r="G37" s="19">
        <f t="shared" si="5"/>
        <v>5.006181818181818</v>
      </c>
      <c r="H37" s="18">
        <f t="shared" si="6"/>
        <v>0.3134181818181818</v>
      </c>
      <c r="I37" s="18">
        <f t="shared" si="7"/>
        <v>177.27272727272725</v>
      </c>
      <c r="J37" s="19">
        <f t="shared" si="8"/>
        <v>6.257727272727272</v>
      </c>
      <c r="K37" s="18">
        <f t="shared" si="9"/>
        <v>0.3917727272727273</v>
      </c>
      <c r="L37" s="18">
        <f t="shared" si="10"/>
        <v>236.36363636363635</v>
      </c>
      <c r="M37" s="19">
        <f t="shared" si="11"/>
        <v>8.343636363636362</v>
      </c>
      <c r="N37" s="18">
        <f t="shared" si="12"/>
        <v>0.5223636363636364</v>
      </c>
      <c r="O37" s="18">
        <f t="shared" si="13"/>
        <v>472.7272727272727</v>
      </c>
      <c r="P37" s="19">
        <f t="shared" si="14"/>
        <v>16.687272727272724</v>
      </c>
      <c r="Q37" s="18">
        <f t="shared" si="15"/>
        <v>1.0447272727272727</v>
      </c>
    </row>
    <row r="38" spans="1:17" ht="12.75">
      <c r="A38" s="17">
        <v>265</v>
      </c>
      <c r="B38" s="18">
        <f t="shared" si="0"/>
        <v>120.45454545454544</v>
      </c>
      <c r="C38" s="18">
        <f t="shared" si="1"/>
        <v>96.36363636363636</v>
      </c>
      <c r="D38" s="19">
        <f t="shared" si="2"/>
        <v>3.401636363636363</v>
      </c>
      <c r="E38" s="18">
        <f t="shared" si="3"/>
        <v>0.21296363636363638</v>
      </c>
      <c r="F38" s="18">
        <f t="shared" si="4"/>
        <v>144.54545454545453</v>
      </c>
      <c r="G38" s="19">
        <f t="shared" si="5"/>
        <v>5.1024545454545445</v>
      </c>
      <c r="H38" s="18">
        <f t="shared" si="6"/>
        <v>0.31944545454545453</v>
      </c>
      <c r="I38" s="18">
        <f t="shared" si="7"/>
        <v>180.68181818181816</v>
      </c>
      <c r="J38" s="19">
        <f t="shared" si="8"/>
        <v>6.378068181818181</v>
      </c>
      <c r="K38" s="18">
        <f t="shared" si="9"/>
        <v>0.3993068181818182</v>
      </c>
      <c r="L38" s="18">
        <f t="shared" si="10"/>
        <v>240.90909090909088</v>
      </c>
      <c r="M38" s="19">
        <f t="shared" si="11"/>
        <v>8.504090909090907</v>
      </c>
      <c r="N38" s="18">
        <f t="shared" si="12"/>
        <v>0.5324090909090908</v>
      </c>
      <c r="O38" s="18">
        <f t="shared" si="13"/>
        <v>481.81818181818176</v>
      </c>
      <c r="P38" s="19">
        <f t="shared" si="14"/>
        <v>17.008181818181814</v>
      </c>
      <c r="Q38" s="18">
        <f t="shared" si="15"/>
        <v>1.0648181818181817</v>
      </c>
    </row>
    <row r="39" spans="1:17" ht="12.75">
      <c r="A39" s="17">
        <v>270</v>
      </c>
      <c r="B39" s="18">
        <f t="shared" si="0"/>
        <v>122.72727272727272</v>
      </c>
      <c r="C39" s="18">
        <f t="shared" si="1"/>
        <v>98.18181818181819</v>
      </c>
      <c r="D39" s="19">
        <f t="shared" si="2"/>
        <v>3.465818181818182</v>
      </c>
      <c r="E39" s="18">
        <f t="shared" si="3"/>
        <v>0.21698181818181822</v>
      </c>
      <c r="F39" s="18">
        <f t="shared" si="4"/>
        <v>147.27272727272725</v>
      </c>
      <c r="G39" s="19">
        <f t="shared" si="5"/>
        <v>5.198727272727272</v>
      </c>
      <c r="H39" s="18">
        <f t="shared" si="6"/>
        <v>0.32547272727272725</v>
      </c>
      <c r="I39" s="18">
        <f>SUM(B39*1.5)</f>
        <v>184.09090909090907</v>
      </c>
      <c r="J39" s="19">
        <f t="shared" si="8"/>
        <v>6.49840909090909</v>
      </c>
      <c r="K39" s="18">
        <f t="shared" si="9"/>
        <v>0.4068409090909091</v>
      </c>
      <c r="L39" s="18">
        <f t="shared" si="10"/>
        <v>245.45454545454544</v>
      </c>
      <c r="M39" s="19">
        <f t="shared" si="11"/>
        <v>8.664545454545454</v>
      </c>
      <c r="N39" s="18">
        <f t="shared" si="12"/>
        <v>0.5424545454545454</v>
      </c>
      <c r="O39" s="18">
        <f t="shared" si="13"/>
        <v>490.9090909090909</v>
      </c>
      <c r="P39" s="19">
        <f t="shared" si="14"/>
        <v>17.329090909090908</v>
      </c>
      <c r="Q39" s="18">
        <f t="shared" si="15"/>
        <v>1.0849090909090908</v>
      </c>
    </row>
    <row r="40" spans="1:17" ht="12.75">
      <c r="A40" s="21">
        <v>275</v>
      </c>
      <c r="B40" s="20">
        <f t="shared" si="0"/>
        <v>124.99999999999999</v>
      </c>
      <c r="C40" s="20">
        <f t="shared" si="1"/>
        <v>100</v>
      </c>
      <c r="D40" s="22">
        <f t="shared" si="2"/>
        <v>3.53</v>
      </c>
      <c r="E40" s="20">
        <f t="shared" si="3"/>
        <v>0.22100000000000003</v>
      </c>
      <c r="F40" s="20">
        <f t="shared" si="4"/>
        <v>149.99999999999997</v>
      </c>
      <c r="G40" s="22">
        <f t="shared" si="5"/>
        <v>5.294999999999999</v>
      </c>
      <c r="H40" s="20">
        <f t="shared" si="6"/>
        <v>0.33149999999999996</v>
      </c>
      <c r="I40" s="20">
        <f t="shared" si="7"/>
        <v>187.49999999999997</v>
      </c>
      <c r="J40" s="22">
        <f t="shared" si="8"/>
        <v>6.618749999999999</v>
      </c>
      <c r="K40" s="20">
        <f t="shared" si="9"/>
        <v>0.414375</v>
      </c>
      <c r="L40" s="20">
        <f t="shared" si="10"/>
        <v>249.99999999999997</v>
      </c>
      <c r="M40" s="22">
        <f t="shared" si="11"/>
        <v>8.825</v>
      </c>
      <c r="N40" s="20">
        <f t="shared" si="12"/>
        <v>0.5525</v>
      </c>
      <c r="O40" s="20">
        <f t="shared" si="13"/>
        <v>499.99999999999994</v>
      </c>
      <c r="P40" s="22">
        <f t="shared" si="14"/>
        <v>17.65</v>
      </c>
      <c r="Q40" s="20">
        <f t="shared" si="15"/>
        <v>1.105</v>
      </c>
    </row>
    <row r="41" spans="1:17" ht="12.75">
      <c r="A41" s="17">
        <v>280</v>
      </c>
      <c r="B41" s="18">
        <f t="shared" si="0"/>
        <v>127.27272727272727</v>
      </c>
      <c r="C41" s="18">
        <f t="shared" si="1"/>
        <v>101.81818181818181</v>
      </c>
      <c r="D41" s="19">
        <f t="shared" si="2"/>
        <v>3.5941818181818177</v>
      </c>
      <c r="E41" s="18">
        <f t="shared" si="3"/>
        <v>0.2250181818181818</v>
      </c>
      <c r="F41" s="18">
        <f t="shared" si="4"/>
        <v>152.72727272727272</v>
      </c>
      <c r="G41" s="19">
        <f t="shared" si="5"/>
        <v>5.391272727272726</v>
      </c>
      <c r="H41" s="18">
        <f t="shared" si="6"/>
        <v>0.33752727272727273</v>
      </c>
      <c r="I41" s="18">
        <f t="shared" si="7"/>
        <v>190.9090909090909</v>
      </c>
      <c r="J41" s="19">
        <f t="shared" si="8"/>
        <v>6.739090909090908</v>
      </c>
      <c r="K41" s="18">
        <f t="shared" si="9"/>
        <v>0.42190909090909096</v>
      </c>
      <c r="L41" s="18">
        <f t="shared" si="10"/>
        <v>254.54545454545453</v>
      </c>
      <c r="M41" s="19">
        <f t="shared" si="11"/>
        <v>8.985454545454544</v>
      </c>
      <c r="N41" s="18">
        <f t="shared" si="12"/>
        <v>0.5625454545454546</v>
      </c>
      <c r="O41" s="18">
        <f t="shared" si="13"/>
        <v>509.09090909090907</v>
      </c>
      <c r="P41" s="19">
        <f t="shared" si="14"/>
        <v>17.97090909090909</v>
      </c>
      <c r="Q41" s="18">
        <f t="shared" si="15"/>
        <v>1.1250909090909091</v>
      </c>
    </row>
    <row r="42" spans="1:17" ht="12.75">
      <c r="A42" s="17">
        <v>285</v>
      </c>
      <c r="B42" s="18">
        <f t="shared" si="0"/>
        <v>129.54545454545453</v>
      </c>
      <c r="C42" s="18">
        <f t="shared" si="1"/>
        <v>103.63636363636363</v>
      </c>
      <c r="D42" s="19">
        <f t="shared" si="2"/>
        <v>3.6583636363636356</v>
      </c>
      <c r="E42" s="18">
        <f t="shared" si="3"/>
        <v>0.22903636363636362</v>
      </c>
      <c r="F42" s="18">
        <f t="shared" si="4"/>
        <v>155.45454545454544</v>
      </c>
      <c r="G42" s="19">
        <f t="shared" si="5"/>
        <v>5.487545454545454</v>
      </c>
      <c r="H42" s="18">
        <f t="shared" si="6"/>
        <v>0.34355454545454545</v>
      </c>
      <c r="I42" s="18">
        <f t="shared" si="7"/>
        <v>194.3181818181818</v>
      </c>
      <c r="J42" s="19">
        <f t="shared" si="8"/>
        <v>6.859431818181817</v>
      </c>
      <c r="K42" s="18">
        <f t="shared" si="9"/>
        <v>0.42944318181818186</v>
      </c>
      <c r="L42" s="18">
        <f t="shared" si="10"/>
        <v>259.09090909090907</v>
      </c>
      <c r="M42" s="19">
        <f t="shared" si="11"/>
        <v>9.14590909090909</v>
      </c>
      <c r="N42" s="18">
        <f t="shared" si="12"/>
        <v>0.572590909090909</v>
      </c>
      <c r="O42" s="18">
        <f t="shared" si="13"/>
        <v>518.1818181818181</v>
      </c>
      <c r="P42" s="19">
        <f t="shared" si="14"/>
        <v>18.29181818181818</v>
      </c>
      <c r="Q42" s="18">
        <f t="shared" si="15"/>
        <v>1.145181818181818</v>
      </c>
    </row>
    <row r="43" spans="1:17" ht="12.75">
      <c r="A43" s="17">
        <v>290</v>
      </c>
      <c r="B43" s="18">
        <f t="shared" si="0"/>
        <v>131.8181818181818</v>
      </c>
      <c r="C43" s="18">
        <f t="shared" si="1"/>
        <v>105.45454545454545</v>
      </c>
      <c r="D43" s="19">
        <f t="shared" si="2"/>
        <v>3.7225454545454544</v>
      </c>
      <c r="E43" s="18">
        <f t="shared" si="3"/>
        <v>0.23305454545454546</v>
      </c>
      <c r="F43" s="18">
        <f t="shared" si="4"/>
        <v>158.18181818181816</v>
      </c>
      <c r="G43" s="19">
        <f t="shared" si="5"/>
        <v>5.583818181818181</v>
      </c>
      <c r="H43" s="18">
        <f t="shared" si="6"/>
        <v>0.34958181818181816</v>
      </c>
      <c r="I43" s="18">
        <f t="shared" si="7"/>
        <v>197.72727272727272</v>
      </c>
      <c r="J43" s="19">
        <f t="shared" si="8"/>
        <v>6.979772727272727</v>
      </c>
      <c r="K43" s="18">
        <f t="shared" si="9"/>
        <v>0.4369772727272727</v>
      </c>
      <c r="L43" s="18">
        <f t="shared" si="10"/>
        <v>263.6363636363636</v>
      </c>
      <c r="M43" s="19">
        <f t="shared" si="11"/>
        <v>9.306363636363635</v>
      </c>
      <c r="N43" s="18">
        <f t="shared" si="12"/>
        <v>0.5826363636363636</v>
      </c>
      <c r="O43" s="18">
        <f t="shared" si="13"/>
        <v>527.2727272727273</v>
      </c>
      <c r="P43" s="19">
        <f t="shared" si="14"/>
        <v>18.61272727272727</v>
      </c>
      <c r="Q43" s="18">
        <f t="shared" si="15"/>
        <v>1.1652727272727272</v>
      </c>
    </row>
    <row r="44" spans="1:17" ht="12.75">
      <c r="A44" s="17">
        <v>295</v>
      </c>
      <c r="B44" s="18">
        <f t="shared" si="0"/>
        <v>134.0909090909091</v>
      </c>
      <c r="C44" s="18">
        <f t="shared" si="1"/>
        <v>107.27272727272728</v>
      </c>
      <c r="D44" s="19">
        <f t="shared" si="2"/>
        <v>3.7867272727272727</v>
      </c>
      <c r="E44" s="18">
        <f t="shared" si="3"/>
        <v>0.2370727272727273</v>
      </c>
      <c r="F44" s="18">
        <f t="shared" si="4"/>
        <v>160.9090909090909</v>
      </c>
      <c r="G44" s="19">
        <f t="shared" si="5"/>
        <v>5.680090909090909</v>
      </c>
      <c r="H44" s="18">
        <f t="shared" si="6"/>
        <v>0.35560909090909093</v>
      </c>
      <c r="I44" s="18">
        <f t="shared" si="7"/>
        <v>201.13636363636363</v>
      </c>
      <c r="J44" s="19">
        <f t="shared" si="8"/>
        <v>7.100113636363636</v>
      </c>
      <c r="K44" s="18">
        <f t="shared" si="9"/>
        <v>0.4445113636363636</v>
      </c>
      <c r="L44" s="18">
        <f t="shared" si="10"/>
        <v>268.1818181818182</v>
      </c>
      <c r="M44" s="19">
        <f t="shared" si="11"/>
        <v>9.466818181818182</v>
      </c>
      <c r="N44" s="18">
        <f t="shared" si="12"/>
        <v>0.5926818181818182</v>
      </c>
      <c r="O44" s="18">
        <f t="shared" si="13"/>
        <v>536.3636363636364</v>
      </c>
      <c r="P44" s="19">
        <f t="shared" si="14"/>
        <v>18.933636363636364</v>
      </c>
      <c r="Q44" s="18">
        <f t="shared" si="15"/>
        <v>1.1853636363636364</v>
      </c>
    </row>
    <row r="45" spans="1:17" ht="12.75">
      <c r="A45" s="21">
        <v>300</v>
      </c>
      <c r="B45" s="20">
        <f t="shared" si="0"/>
        <v>136.36363636363635</v>
      </c>
      <c r="C45" s="20">
        <f t="shared" si="1"/>
        <v>109.09090909090908</v>
      </c>
      <c r="D45" s="22">
        <f t="shared" si="2"/>
        <v>3.85090909090909</v>
      </c>
      <c r="E45" s="20">
        <f t="shared" si="3"/>
        <v>0.24109090909090908</v>
      </c>
      <c r="F45" s="20">
        <f t="shared" si="4"/>
        <v>163.6363636363636</v>
      </c>
      <c r="G45" s="22">
        <f t="shared" si="5"/>
        <v>5.776363636363635</v>
      </c>
      <c r="H45" s="20">
        <f t="shared" si="6"/>
        <v>0.3616363636363636</v>
      </c>
      <c r="I45" s="20">
        <f t="shared" si="7"/>
        <v>204.5454545454545</v>
      </c>
      <c r="J45" s="22">
        <f t="shared" si="8"/>
        <v>7.220454545454544</v>
      </c>
      <c r="K45" s="20">
        <f t="shared" si="9"/>
        <v>0.4520454545454545</v>
      </c>
      <c r="L45" s="20">
        <f t="shared" si="10"/>
        <v>272.7272727272727</v>
      </c>
      <c r="M45" s="22">
        <f t="shared" si="11"/>
        <v>9.627272727272725</v>
      </c>
      <c r="N45" s="20">
        <f t="shared" si="12"/>
        <v>0.6027272727272727</v>
      </c>
      <c r="O45" s="20">
        <f t="shared" si="13"/>
        <v>545.4545454545454</v>
      </c>
      <c r="P45" s="22">
        <f t="shared" si="14"/>
        <v>19.25454545454545</v>
      </c>
      <c r="Q45" s="20">
        <f t="shared" si="15"/>
        <v>1.2054545454545453</v>
      </c>
    </row>
    <row r="46" spans="1:17" ht="12.75">
      <c r="A46" s="17">
        <v>305</v>
      </c>
      <c r="B46" s="18">
        <f t="shared" si="0"/>
        <v>138.63636363636363</v>
      </c>
      <c r="C46" s="18">
        <f t="shared" si="1"/>
        <v>110.9090909090909</v>
      </c>
      <c r="D46" s="19">
        <f t="shared" si="2"/>
        <v>3.915090909090909</v>
      </c>
      <c r="E46" s="18">
        <f t="shared" si="3"/>
        <v>0.24510909090909092</v>
      </c>
      <c r="F46" s="18">
        <f t="shared" si="4"/>
        <v>166.36363636363635</v>
      </c>
      <c r="G46" s="19">
        <f t="shared" si="5"/>
        <v>5.872636363636363</v>
      </c>
      <c r="H46" s="18">
        <f t="shared" si="6"/>
        <v>0.36766363636363636</v>
      </c>
      <c r="I46" s="18">
        <f t="shared" si="7"/>
        <v>207.95454545454544</v>
      </c>
      <c r="J46" s="19">
        <f t="shared" si="8"/>
        <v>7.340795454545454</v>
      </c>
      <c r="K46" s="18">
        <f t="shared" si="9"/>
        <v>0.45957954545454544</v>
      </c>
      <c r="L46" s="18">
        <f t="shared" si="10"/>
        <v>277.27272727272725</v>
      </c>
      <c r="M46" s="19">
        <f t="shared" si="11"/>
        <v>9.787727272727272</v>
      </c>
      <c r="N46" s="18">
        <f t="shared" si="12"/>
        <v>0.6127727272727272</v>
      </c>
      <c r="O46" s="18">
        <f t="shared" si="13"/>
        <v>554.5454545454545</v>
      </c>
      <c r="P46" s="19">
        <f t="shared" si="14"/>
        <v>19.575454545454544</v>
      </c>
      <c r="Q46" s="18">
        <f t="shared" si="15"/>
        <v>1.2255454545454545</v>
      </c>
    </row>
    <row r="47" spans="1:17" ht="12.75">
      <c r="A47" s="17">
        <v>310</v>
      </c>
      <c r="B47" s="18">
        <f t="shared" si="0"/>
        <v>140.9090909090909</v>
      </c>
      <c r="C47" s="18">
        <f t="shared" si="1"/>
        <v>112.72727272727273</v>
      </c>
      <c r="D47" s="19">
        <f t="shared" si="2"/>
        <v>3.9792727272727273</v>
      </c>
      <c r="E47" s="18">
        <f t="shared" si="3"/>
        <v>0.24912727272727275</v>
      </c>
      <c r="F47" s="18">
        <f t="shared" si="4"/>
        <v>169.0909090909091</v>
      </c>
      <c r="G47" s="19">
        <f t="shared" si="5"/>
        <v>5.968909090909091</v>
      </c>
      <c r="H47" s="18">
        <f t="shared" si="6"/>
        <v>0.37369090909090913</v>
      </c>
      <c r="I47" s="18">
        <f t="shared" si="7"/>
        <v>211.36363636363637</v>
      </c>
      <c r="J47" s="19">
        <f t="shared" si="8"/>
        <v>7.4611363636363635</v>
      </c>
      <c r="K47" s="18">
        <f t="shared" si="9"/>
        <v>0.4671136363636364</v>
      </c>
      <c r="L47" s="18">
        <f t="shared" si="10"/>
        <v>281.8181818181818</v>
      </c>
      <c r="M47" s="19">
        <f t="shared" si="11"/>
        <v>9.948181818181817</v>
      </c>
      <c r="N47" s="18">
        <f t="shared" si="12"/>
        <v>0.6228181818181818</v>
      </c>
      <c r="O47" s="18">
        <f t="shared" si="13"/>
        <v>563.6363636363636</v>
      </c>
      <c r="P47" s="19">
        <f t="shared" si="14"/>
        <v>19.896363636363635</v>
      </c>
      <c r="Q47" s="18">
        <f t="shared" si="15"/>
        <v>1.2456363636363637</v>
      </c>
    </row>
    <row r="48" spans="1:17" ht="12.75">
      <c r="A48" s="17">
        <v>315</v>
      </c>
      <c r="B48" s="18">
        <f t="shared" si="0"/>
        <v>143.18181818181816</v>
      </c>
      <c r="C48" s="18">
        <f t="shared" si="1"/>
        <v>114.54545454545453</v>
      </c>
      <c r="D48" s="19">
        <f t="shared" si="2"/>
        <v>4.043454545454545</v>
      </c>
      <c r="E48" s="18">
        <f t="shared" si="3"/>
        <v>0.25314545454545456</v>
      </c>
      <c r="F48" s="18">
        <f t="shared" si="4"/>
        <v>171.81818181818178</v>
      </c>
      <c r="G48" s="19">
        <f t="shared" si="5"/>
        <v>6.0651818181818165</v>
      </c>
      <c r="H48" s="18">
        <f t="shared" si="6"/>
        <v>0.3797181818181818</v>
      </c>
      <c r="I48" s="18">
        <f t="shared" si="7"/>
        <v>214.77272727272725</v>
      </c>
      <c r="J48" s="19">
        <f t="shared" si="8"/>
        <v>7.5814772727272715</v>
      </c>
      <c r="K48" s="18">
        <f t="shared" si="9"/>
        <v>0.47464772727272725</v>
      </c>
      <c r="L48" s="18">
        <f t="shared" si="10"/>
        <v>286.3636363636363</v>
      </c>
      <c r="M48" s="19">
        <f t="shared" si="11"/>
        <v>10.10863636363636</v>
      </c>
      <c r="N48" s="18">
        <f t="shared" si="12"/>
        <v>0.6328636363636363</v>
      </c>
      <c r="O48" s="18">
        <f t="shared" si="13"/>
        <v>572.7272727272726</v>
      </c>
      <c r="P48" s="19">
        <f t="shared" si="14"/>
        <v>20.21727272727272</v>
      </c>
      <c r="Q48" s="18">
        <f t="shared" si="15"/>
        <v>1.2657272727272726</v>
      </c>
    </row>
    <row r="49" spans="1:17" ht="12.75">
      <c r="A49" s="17">
        <v>320</v>
      </c>
      <c r="B49" s="18">
        <f t="shared" si="0"/>
        <v>145.45454545454544</v>
      </c>
      <c r="C49" s="18">
        <f t="shared" si="1"/>
        <v>116.36363636363636</v>
      </c>
      <c r="D49" s="19">
        <f t="shared" si="2"/>
        <v>4.107636363636363</v>
      </c>
      <c r="E49" s="18">
        <f t="shared" si="3"/>
        <v>0.25716363636363637</v>
      </c>
      <c r="F49" s="18">
        <f t="shared" si="4"/>
        <v>174.54545454545453</v>
      </c>
      <c r="G49" s="19">
        <f t="shared" si="5"/>
        <v>6.161454545454545</v>
      </c>
      <c r="H49" s="18">
        <f t="shared" si="6"/>
        <v>0.38574545454545456</v>
      </c>
      <c r="I49" s="18">
        <f t="shared" si="7"/>
        <v>218.18181818181816</v>
      </c>
      <c r="J49" s="19">
        <f t="shared" si="8"/>
        <v>7.70181818181818</v>
      </c>
      <c r="K49" s="18">
        <f t="shared" si="9"/>
        <v>0.48218181818181816</v>
      </c>
      <c r="L49" s="18">
        <f t="shared" si="10"/>
        <v>290.9090909090909</v>
      </c>
      <c r="M49" s="19">
        <f t="shared" si="11"/>
        <v>10.269090909090908</v>
      </c>
      <c r="N49" s="18">
        <f t="shared" si="12"/>
        <v>0.6429090909090909</v>
      </c>
      <c r="O49" s="18">
        <f t="shared" si="13"/>
        <v>581.8181818181818</v>
      </c>
      <c r="P49" s="19">
        <f t="shared" si="14"/>
        <v>20.538181818181815</v>
      </c>
      <c r="Q49" s="18">
        <f t="shared" si="15"/>
        <v>1.2858181818181817</v>
      </c>
    </row>
    <row r="50" spans="1:17" ht="12.75">
      <c r="A50" s="21">
        <v>325</v>
      </c>
      <c r="B50" s="20">
        <f t="shared" si="0"/>
        <v>147.72727272727272</v>
      </c>
      <c r="C50" s="20">
        <f t="shared" si="1"/>
        <v>118.18181818181819</v>
      </c>
      <c r="D50" s="22">
        <f t="shared" si="2"/>
        <v>4.171818181818182</v>
      </c>
      <c r="E50" s="20">
        <f t="shared" si="3"/>
        <v>0.26118181818181824</v>
      </c>
      <c r="F50" s="20">
        <f t="shared" si="4"/>
        <v>177.27272727272725</v>
      </c>
      <c r="G50" s="22">
        <f t="shared" si="5"/>
        <v>6.257727272727272</v>
      </c>
      <c r="H50" s="20">
        <f t="shared" si="6"/>
        <v>0.3917727272727273</v>
      </c>
      <c r="I50" s="20">
        <f t="shared" si="7"/>
        <v>221.59090909090907</v>
      </c>
      <c r="J50" s="22">
        <f t="shared" si="8"/>
        <v>7.822159090909089</v>
      </c>
      <c r="K50" s="20">
        <f t="shared" si="9"/>
        <v>0.48971590909090906</v>
      </c>
      <c r="L50" s="20">
        <f t="shared" si="10"/>
        <v>295.45454545454544</v>
      </c>
      <c r="M50" s="22">
        <f t="shared" si="11"/>
        <v>10.429545454545453</v>
      </c>
      <c r="N50" s="20">
        <f t="shared" si="12"/>
        <v>0.6529545454545455</v>
      </c>
      <c r="O50" s="20">
        <f t="shared" si="13"/>
        <v>590.9090909090909</v>
      </c>
      <c r="P50" s="22">
        <f t="shared" si="14"/>
        <v>20.859090909090906</v>
      </c>
      <c r="Q50" s="20">
        <f t="shared" si="15"/>
        <v>1.305909090909091</v>
      </c>
    </row>
    <row r="51" spans="1:17" ht="12.75">
      <c r="A51" s="17">
        <v>330</v>
      </c>
      <c r="B51" s="18">
        <f t="shared" si="0"/>
        <v>150</v>
      </c>
      <c r="C51" s="18">
        <f t="shared" si="1"/>
        <v>120</v>
      </c>
      <c r="D51" s="19">
        <f t="shared" si="2"/>
        <v>4.236</v>
      </c>
      <c r="E51" s="18">
        <f t="shared" si="3"/>
        <v>0.2652</v>
      </c>
      <c r="F51" s="18">
        <f t="shared" si="4"/>
        <v>180</v>
      </c>
      <c r="G51" s="19">
        <f t="shared" si="5"/>
        <v>6.353999999999999</v>
      </c>
      <c r="H51" s="18">
        <f t="shared" si="6"/>
        <v>0.39780000000000004</v>
      </c>
      <c r="I51" s="18">
        <f t="shared" si="7"/>
        <v>225</v>
      </c>
      <c r="J51" s="19">
        <f t="shared" si="8"/>
        <v>7.9425</v>
      </c>
      <c r="K51" s="18">
        <f t="shared" si="9"/>
        <v>0.49725</v>
      </c>
      <c r="L51" s="18">
        <f t="shared" si="10"/>
        <v>300</v>
      </c>
      <c r="M51" s="19">
        <f t="shared" si="11"/>
        <v>10.59</v>
      </c>
      <c r="N51" s="18">
        <f t="shared" si="12"/>
        <v>0.663</v>
      </c>
      <c r="O51" s="18">
        <f t="shared" si="13"/>
        <v>600</v>
      </c>
      <c r="P51" s="19">
        <f t="shared" si="14"/>
        <v>21.18</v>
      </c>
      <c r="Q51" s="18">
        <f t="shared" si="15"/>
        <v>1.326</v>
      </c>
    </row>
    <row r="52" spans="1:17" ht="12.75">
      <c r="A52" s="17">
        <v>335</v>
      </c>
      <c r="B52" s="18">
        <f t="shared" si="0"/>
        <v>152.27272727272725</v>
      </c>
      <c r="C52" s="18">
        <f t="shared" si="1"/>
        <v>121.81818181818181</v>
      </c>
      <c r="D52" s="19">
        <f t="shared" si="2"/>
        <v>4.300181818181818</v>
      </c>
      <c r="E52" s="18">
        <f t="shared" si="3"/>
        <v>0.2692181818181818</v>
      </c>
      <c r="F52" s="18">
        <f t="shared" si="4"/>
        <v>182.7272727272727</v>
      </c>
      <c r="G52" s="19">
        <f t="shared" si="5"/>
        <v>6.450272727272726</v>
      </c>
      <c r="H52" s="18">
        <f t="shared" si="6"/>
        <v>0.4038272727272727</v>
      </c>
      <c r="I52" s="18">
        <f t="shared" si="7"/>
        <v>228.40909090909088</v>
      </c>
      <c r="J52" s="19">
        <f t="shared" si="8"/>
        <v>8.062840909090907</v>
      </c>
      <c r="K52" s="18">
        <f t="shared" si="9"/>
        <v>0.5047840909090909</v>
      </c>
      <c r="L52" s="18">
        <f t="shared" si="10"/>
        <v>304.5454545454545</v>
      </c>
      <c r="M52" s="19">
        <f t="shared" si="11"/>
        <v>10.750454545454543</v>
      </c>
      <c r="N52" s="18">
        <f t="shared" si="12"/>
        <v>0.6730454545454545</v>
      </c>
      <c r="O52" s="18">
        <f t="shared" si="13"/>
        <v>609.090909090909</v>
      </c>
      <c r="P52" s="19">
        <f t="shared" si="14"/>
        <v>21.500909090909087</v>
      </c>
      <c r="Q52" s="18">
        <f t="shared" si="15"/>
        <v>1.346090909090909</v>
      </c>
    </row>
    <row r="53" ht="12.75">
      <c r="G53" s="23"/>
    </row>
    <row r="54" spans="1:17" ht="12.75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75">
      <c r="A55" s="13" t="s">
        <v>20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75">
      <c r="A56" s="13" t="s">
        <v>19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</sheetData>
  <mergeCells count="4">
    <mergeCell ref="A1:Q1"/>
    <mergeCell ref="A54:Q54"/>
    <mergeCell ref="A55:Q55"/>
    <mergeCell ref="A56:Q56"/>
  </mergeCells>
  <printOptions horizontalCentered="1"/>
  <pageMargins left="0" right="0" top="0" bottom="0.62" header="0.5" footer="0.5"/>
  <pageSetup fitToHeight="1" fitToWidth="1" horizontalDpi="600" verticalDpi="600" orientation="landscape" scale="77" r:id="rId1"/>
  <headerFooter alignWithMargins="0">
    <oddFooter>&amp;CCopyright 2003 David Rosenthal DC, PC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Lynch, Chappell &amp; Alsup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Thomas</dc:creator>
  <cp:keywords/>
  <dc:description/>
  <cp:lastModifiedBy>Janet Thomas</cp:lastModifiedBy>
  <cp:lastPrinted>2003-09-28T16:04:47Z</cp:lastPrinted>
  <dcterms:created xsi:type="dcterms:W3CDTF">2003-09-28T12:29:43Z</dcterms:created>
  <dcterms:modified xsi:type="dcterms:W3CDTF">2003-09-28T16:10:04Z</dcterms:modified>
  <cp:category/>
  <cp:version/>
  <cp:contentType/>
  <cp:contentStatus/>
</cp:coreProperties>
</file>